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LEY DE DISCIPLINA FINANCIERA\"/>
    </mc:Choice>
  </mc:AlternateContent>
  <bookViews>
    <workbookView xWindow="1860" yWindow="0" windowWidth="20496" windowHeight="7872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F6b!$A$3:$G$4</definedName>
    <definedName name="_xlnm._FilterDatabase" localSheetId="3" hidden="1">F6c!$A$3:$G$79</definedName>
    <definedName name="_xlnm._FilterDatabase" localSheetId="4" hidden="1">F6d!$A$3:$G$27</definedName>
    <definedName name="_xlnm.Print_Area" localSheetId="1">F6a!$A$5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4" l="1"/>
  <c r="G6" i="4"/>
  <c r="B7" i="4"/>
  <c r="C7" i="4"/>
  <c r="D7" i="4"/>
  <c r="E7" i="4"/>
  <c r="E4" i="4" s="1"/>
  <c r="F7" i="4"/>
  <c r="G7" i="4"/>
  <c r="G8" i="4"/>
  <c r="G9" i="4"/>
  <c r="G10" i="4"/>
  <c r="B11" i="4"/>
  <c r="C11" i="4"/>
  <c r="D11" i="4"/>
  <c r="G11" i="4" s="1"/>
  <c r="E11" i="4"/>
  <c r="F11" i="4"/>
  <c r="G12" i="4"/>
  <c r="G13" i="4"/>
  <c r="G14" i="4"/>
  <c r="G17" i="4"/>
  <c r="G18" i="4"/>
  <c r="B19" i="4"/>
  <c r="C19" i="4"/>
  <c r="D19" i="4"/>
  <c r="E19" i="4"/>
  <c r="F19" i="4"/>
  <c r="G20" i="4"/>
  <c r="G21" i="4"/>
  <c r="G22" i="4"/>
  <c r="B23" i="4"/>
  <c r="C23" i="4"/>
  <c r="D23" i="4"/>
  <c r="G23" i="4" s="1"/>
  <c r="E23" i="4"/>
  <c r="F23" i="4"/>
  <c r="G24" i="4"/>
  <c r="G25" i="4"/>
  <c r="G26" i="4"/>
  <c r="D16" i="4" l="1"/>
  <c r="D27" i="4" s="1"/>
  <c r="C16" i="4"/>
  <c r="B16" i="4"/>
  <c r="F16" i="4"/>
  <c r="E16" i="4"/>
  <c r="E27" i="4" s="1"/>
  <c r="F4" i="4"/>
  <c r="G4" i="4"/>
  <c r="D4" i="4"/>
  <c r="C4" i="4"/>
  <c r="B4" i="4"/>
  <c r="G19" i="4"/>
  <c r="G16" i="4" s="1"/>
  <c r="F73" i="3"/>
  <c r="E73" i="3"/>
  <c r="D73" i="3"/>
  <c r="G73" i="3" s="1"/>
  <c r="C73" i="3"/>
  <c r="B73" i="3"/>
  <c r="F62" i="3"/>
  <c r="E62" i="3"/>
  <c r="D62" i="3"/>
  <c r="G62" i="3" s="1"/>
  <c r="C62" i="3"/>
  <c r="B62" i="3"/>
  <c r="F53" i="3"/>
  <c r="E53" i="3"/>
  <c r="D53" i="3"/>
  <c r="G53" i="3" s="1"/>
  <c r="C53" i="3"/>
  <c r="B53" i="3"/>
  <c r="F43" i="3"/>
  <c r="E43" i="3"/>
  <c r="D43" i="3"/>
  <c r="G43" i="3" s="1"/>
  <c r="C43" i="3"/>
  <c r="B43" i="3"/>
  <c r="F42" i="3"/>
  <c r="E42" i="3"/>
  <c r="C42" i="3"/>
  <c r="B42" i="3"/>
  <c r="F36" i="3"/>
  <c r="E36" i="3"/>
  <c r="D36" i="3"/>
  <c r="G36" i="3" s="1"/>
  <c r="C36" i="3"/>
  <c r="B36" i="3"/>
  <c r="G25" i="3"/>
  <c r="F25" i="3"/>
  <c r="E25" i="3"/>
  <c r="D25" i="3"/>
  <c r="C25" i="3"/>
  <c r="B25" i="3"/>
  <c r="F16" i="3"/>
  <c r="E16" i="3"/>
  <c r="D16" i="3"/>
  <c r="G16" i="3" s="1"/>
  <c r="G5" i="3" s="1"/>
  <c r="C16" i="3"/>
  <c r="B16" i="3"/>
  <c r="G6" i="3"/>
  <c r="F6" i="3"/>
  <c r="F5" i="3" s="1"/>
  <c r="F79" i="3" s="1"/>
  <c r="E6" i="3"/>
  <c r="D6" i="3"/>
  <c r="C6" i="3"/>
  <c r="C5" i="3" s="1"/>
  <c r="C79" i="3" s="1"/>
  <c r="B6" i="3"/>
  <c r="B5" i="3" s="1"/>
  <c r="B79" i="3" s="1"/>
  <c r="E5" i="3"/>
  <c r="E79" i="3" s="1"/>
  <c r="D5" i="3"/>
  <c r="G84" i="2"/>
  <c r="F84" i="2"/>
  <c r="E84" i="2"/>
  <c r="D84" i="2"/>
  <c r="C84" i="2"/>
  <c r="B84" i="2"/>
  <c r="G5" i="2"/>
  <c r="G109" i="2" s="1"/>
  <c r="F5" i="2"/>
  <c r="F109" i="2" s="1"/>
  <c r="E5" i="2"/>
  <c r="E109" i="2" s="1"/>
  <c r="D5" i="2"/>
  <c r="D109" i="2" s="1"/>
  <c r="C5" i="2"/>
  <c r="C109" i="2" s="1"/>
  <c r="B5" i="2"/>
  <c r="B109" i="2" s="1"/>
  <c r="F145" i="1"/>
  <c r="E145" i="1"/>
  <c r="D145" i="1"/>
  <c r="G145" i="1" s="1"/>
  <c r="C145" i="1"/>
  <c r="B145" i="1"/>
  <c r="G142" i="1"/>
  <c r="F141" i="1"/>
  <c r="E141" i="1"/>
  <c r="D141" i="1"/>
  <c r="G141" i="1" s="1"/>
  <c r="C141" i="1"/>
  <c r="B141" i="1"/>
  <c r="G139" i="1"/>
  <c r="F132" i="1"/>
  <c r="E132" i="1"/>
  <c r="D132" i="1"/>
  <c r="G132" i="1" s="1"/>
  <c r="C132" i="1"/>
  <c r="B132" i="1"/>
  <c r="F128" i="1"/>
  <c r="F79" i="1" s="1"/>
  <c r="E128" i="1"/>
  <c r="D128" i="1"/>
  <c r="G128" i="1" s="1"/>
  <c r="C128" i="1"/>
  <c r="B128" i="1"/>
  <c r="B79" i="1" s="1"/>
  <c r="F118" i="1"/>
  <c r="E118" i="1"/>
  <c r="D118" i="1"/>
  <c r="G118" i="1" s="1"/>
  <c r="C118" i="1"/>
  <c r="B118" i="1"/>
  <c r="G117" i="1"/>
  <c r="G116" i="1"/>
  <c r="G115" i="1"/>
  <c r="G114" i="1"/>
  <c r="G113" i="1"/>
  <c r="G108" i="1"/>
  <c r="F108" i="1"/>
  <c r="E108" i="1"/>
  <c r="D108" i="1"/>
  <c r="C108" i="1"/>
  <c r="B108" i="1"/>
  <c r="F98" i="1"/>
  <c r="E98" i="1"/>
  <c r="D98" i="1"/>
  <c r="G98" i="1" s="1"/>
  <c r="C98" i="1"/>
  <c r="B98" i="1"/>
  <c r="G88" i="1"/>
  <c r="F88" i="1"/>
  <c r="E88" i="1"/>
  <c r="D88" i="1"/>
  <c r="C88" i="1"/>
  <c r="B88" i="1"/>
  <c r="G80" i="1"/>
  <c r="F80" i="1"/>
  <c r="E80" i="1"/>
  <c r="E79" i="1" s="1"/>
  <c r="D80" i="1"/>
  <c r="C80" i="1"/>
  <c r="B80" i="1"/>
  <c r="C79" i="1"/>
  <c r="G70" i="1"/>
  <c r="F70" i="1"/>
  <c r="E70" i="1"/>
  <c r="D70" i="1"/>
  <c r="C70" i="1"/>
  <c r="B70" i="1"/>
  <c r="G57" i="1"/>
  <c r="F57" i="1"/>
  <c r="E57" i="1"/>
  <c r="D57" i="1"/>
  <c r="C57" i="1"/>
  <c r="B57" i="1"/>
  <c r="G53" i="1"/>
  <c r="F53" i="1"/>
  <c r="E53" i="1"/>
  <c r="D53" i="1"/>
  <c r="C53" i="1"/>
  <c r="B53" i="1"/>
  <c r="G43" i="1"/>
  <c r="F43" i="1"/>
  <c r="E43" i="1"/>
  <c r="D43" i="1"/>
  <c r="C43" i="1"/>
  <c r="B43" i="1"/>
  <c r="G33" i="1"/>
  <c r="F33" i="1"/>
  <c r="E33" i="1"/>
  <c r="D33" i="1"/>
  <c r="C33" i="1"/>
  <c r="B33" i="1"/>
  <c r="G23" i="1"/>
  <c r="F23" i="1"/>
  <c r="E23" i="1"/>
  <c r="D23" i="1"/>
  <c r="C23" i="1"/>
  <c r="B23" i="1"/>
  <c r="G13" i="1"/>
  <c r="F13" i="1"/>
  <c r="E13" i="1"/>
  <c r="D13" i="1"/>
  <c r="C13" i="1"/>
  <c r="B13" i="1"/>
  <c r="G5" i="1"/>
  <c r="G4" i="1" s="1"/>
  <c r="F5" i="1"/>
  <c r="E5" i="1"/>
  <c r="D5" i="1"/>
  <c r="C5" i="1"/>
  <c r="C4" i="1" s="1"/>
  <c r="C154" i="1" s="1"/>
  <c r="B5" i="1"/>
  <c r="F4" i="1"/>
  <c r="F154" i="1" s="1"/>
  <c r="E4" i="1"/>
  <c r="D4" i="1"/>
  <c r="B4" i="1"/>
  <c r="B154" i="1" s="1"/>
  <c r="B27" i="4" l="1"/>
  <c r="F27" i="4"/>
  <c r="C27" i="4"/>
  <c r="G27" i="4"/>
  <c r="G79" i="3"/>
  <c r="D42" i="3"/>
  <c r="G42" i="3" s="1"/>
  <c r="G154" i="1"/>
  <c r="E154" i="1"/>
  <c r="G79" i="1"/>
  <c r="D79" i="1"/>
  <c r="D154" i="1" s="1"/>
  <c r="D79" i="3" l="1"/>
</calcChain>
</file>

<file path=xl/sharedStrings.xml><?xml version="1.0" encoding="utf-8"?>
<sst xmlns="http://schemas.openxmlformats.org/spreadsheetml/2006/main" count="397" uniqueCount="227">
  <si>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</si>
  <si>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</si>
  <si>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</si>
  <si>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</si>
  <si>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</si>
  <si>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</si>
  <si>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</si>
  <si>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</si>
  <si>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</si>
  <si>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</si>
  <si>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</si>
  <si>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</si>
  <si>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</si>
  <si>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</si>
  <si>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</si>
  <si>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</si>
  <si>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</si>
  <si>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</si>
  <si>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</si>
  <si>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</si>
  <si>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</si>
  <si>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</si>
  <si>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</si>
  <si>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</si>
  <si>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</si>
  <si>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</si>
  <si>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</si>
  <si>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</si>
  <si>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</si>
  <si>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</si>
  <si>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</si>
  <si>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</si>
  <si>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</si>
  <si>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</si>
  <si>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</si>
  <si>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</si>
  <si>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</si>
  <si>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</si>
  <si>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</si>
  <si>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</si>
  <si>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</si>
  <si>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</si>
  <si>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</si>
  <si>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</si>
  <si>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</si>
  <si>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</si>
  <si>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</si>
  <si>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</si>
  <si>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</si>
  <si>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</si>
  <si>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</si>
  <si>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</si>
  <si>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</si>
  <si>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</si>
  <si>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</si>
  <si>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</si>
  <si>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</si>
  <si>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</si>
  <si>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</si>
  <si>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</si>
  <si>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</si>
  <si>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</si>
  <si>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</si>
  <si>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</si>
  <si>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</si>
  <si>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</si>
  <si>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</si>
  <si>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</si>
  <si>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</si>
  <si>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</si>
  <si>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</si>
  <si>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</si>
  <si>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</si>
  <si>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</si>
  <si>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</si>
  <si>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</si>
  <si>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</si>
  <si>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</si>
  <si>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</si>
  <si>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</si>
  <si>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</si>
  <si>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</si>
  <si>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</si>
  <si>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</si>
  <si>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</si>
  <si>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</si>
  <si>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</si>
  <si>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</si>
  <si>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</si>
  <si>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</si>
  <si>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</si>
  <si>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</si>
  <si>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</si>
  <si>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</si>
  <si>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</si>
  <si>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</si>
  <si>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</si>
  <si>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</si>
  <si>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</si>
  <si>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</si>
  <si>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</si>
  <si>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</si>
  <si>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</si>
  <si>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</si>
  <si>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</si>
  <si>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</si>
  <si>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</si>
  <si>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</si>
  <si>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</si>
  <si>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</si>
  <si>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</si>
  <si>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</si>
  <si>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</si>
  <si>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</si>
  <si>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</si>
  <si>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</si>
  <si>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</si>
  <si>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</si>
  <si>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</si>
  <si>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</si>
  <si>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</si>
  <si>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</si>
  <si>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</si>
  <si>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</si>
  <si>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</si>
  <si>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</si>
  <si>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</si>
  <si>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</si>
  <si>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</si>
  <si>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</si>
  <si>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</si>
  <si>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</si>
  <si>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</si>
  <si>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</si>
  <si>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</si>
  <si>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</si>
  <si>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</si>
  <si>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</si>
  <si>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</si>
  <si>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</si>
  <si>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</si>
  <si>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MUNICIPIO DE LEÓN
Estado Analítico del Ejercicio del Presupuesto de Egresos Detallado - LDF
Clasificación Administrativa
Del 1 de enero al 31 de diciembre de 2017 (b)
(PESOS)</t>
  </si>
  <si>
    <t>Presidente Municipal</t>
  </si>
  <si>
    <t>Sindícos</t>
  </si>
  <si>
    <t>Regidores</t>
  </si>
  <si>
    <t>Delegados y subdelegados Municipales</t>
  </si>
  <si>
    <t>Despacho del Presidente Municipal</t>
  </si>
  <si>
    <t>Dirección de Agenda y Eventos</t>
  </si>
  <si>
    <t>Dirección Administrativa y Gestión Social</t>
  </si>
  <si>
    <t>Dirección de Atención Ciudadana</t>
  </si>
  <si>
    <t>Dirección de Relaciones Públicas</t>
  </si>
  <si>
    <t>Secretaría del H. Ayuntamiento</t>
  </si>
  <si>
    <t>Dirección General de Asuntos Jurídicos</t>
  </si>
  <si>
    <t>Dirección General de Gobierno</t>
  </si>
  <si>
    <t>Dirección de Asuntos Internos</t>
  </si>
  <si>
    <t>Dirección General de Apoyo a la Función Edilicia</t>
  </si>
  <si>
    <t>Dirección General de Fiscalización y Control</t>
  </si>
  <si>
    <t>Dirección del Archivo Historico</t>
  </si>
  <si>
    <t>Dirección de Mediación Municipal</t>
  </si>
  <si>
    <t>Subsecretaría Técnica</t>
  </si>
  <si>
    <t>Tesoreria Municipal</t>
  </si>
  <si>
    <t>Dirección General de Egresos</t>
  </si>
  <si>
    <t>Dirección General de Gestión Administrativa</t>
  </si>
  <si>
    <t>Dirección General de Ingresos</t>
  </si>
  <si>
    <t>Dirección General de Recursos Materiales y Servicios Generales</t>
  </si>
  <si>
    <t>Dirección General de inversión Pública</t>
  </si>
  <si>
    <t>Contraloría Municipal</t>
  </si>
  <si>
    <t>Secretaría de Seguridad Pública</t>
  </si>
  <si>
    <t>Dirección General de Policía</t>
  </si>
  <si>
    <t>Dirección General de Tránsito</t>
  </si>
  <si>
    <t>Dirección General de Protección Civil</t>
  </si>
  <si>
    <t>Dirección General de Oficiales Calificadores</t>
  </si>
  <si>
    <t>Dirección General de Prevención del Delito</t>
  </si>
  <si>
    <t>Dirección de Centro de Formación Policial</t>
  </si>
  <si>
    <t>Dirección General del Sistema de Cómputo, Control, Comando y Comunicaciones</t>
  </si>
  <si>
    <t>Dirección de Servicios de Seguridad Privada</t>
  </si>
  <si>
    <t>Subsecretaría de Atención a la Comunidad</t>
  </si>
  <si>
    <t>Dirección General de Comunicación Social</t>
  </si>
  <si>
    <t>Dirección General de Desarrollo Institucional</t>
  </si>
  <si>
    <t>Dirección General de Desarrollo Rural</t>
  </si>
  <si>
    <t>Dirección gral de Desarrollo Social y Humano</t>
  </si>
  <si>
    <t>Dirección de Programas Estratégicos</t>
  </si>
  <si>
    <t>Dirección de Pipas Municipales</t>
  </si>
  <si>
    <t>Dirección de Desarrollo y Participación Social</t>
  </si>
  <si>
    <t>Dirección General de Desarrollo Urbano</t>
  </si>
  <si>
    <t>Dirección General de Economía</t>
  </si>
  <si>
    <t>Dirección de Comercio y Consumo</t>
  </si>
  <si>
    <t>Dirección General de EÇducación</t>
  </si>
  <si>
    <t>Dirección General de Gestión Ambiental</t>
  </si>
  <si>
    <t>Dirección General de Movilidad</t>
  </si>
  <si>
    <t>Dirección General de Obra Pública</t>
  </si>
  <si>
    <t>Dirección General de Salud</t>
  </si>
  <si>
    <t>Dirección de Aseo Público</t>
  </si>
  <si>
    <t>Provisiones salariales</t>
  </si>
  <si>
    <t>Provisiones economicas</t>
  </si>
  <si>
    <t>Egreso aplicable a diversas dependencias</t>
  </si>
  <si>
    <t>Dirección General de Hospitalidad y Turismo</t>
  </si>
  <si>
    <t>Dirección General de Innovación</t>
  </si>
  <si>
    <t>Unidad de Transparencia</t>
  </si>
  <si>
    <t>Juzgados Administrativos Municipales</t>
  </si>
  <si>
    <t>Defensoría de Oficio en Materia Administrativa</t>
  </si>
  <si>
    <t>Instituto Municipal de Planeación</t>
  </si>
  <si>
    <t>Patronato de Bomberos de León Guanajuato</t>
  </si>
  <si>
    <t>Comisión Municipal de Cultura Física y Deporte</t>
  </si>
  <si>
    <t>Sistema para el Desarrollo Integral de la Familia</t>
  </si>
  <si>
    <t>Patronato Explora</t>
  </si>
  <si>
    <t>Patronato de la Feria Estatal de León</t>
  </si>
  <si>
    <t>Instituto Municipal de Vivienda</t>
  </si>
  <si>
    <t>Instituto Cultural de León</t>
  </si>
  <si>
    <t>Instituto Municipal de las Mujeres</t>
  </si>
  <si>
    <t>Patronato del Parque Zoológico de León</t>
  </si>
  <si>
    <t>Oficina de Convenciones y Visitantes</t>
  </si>
  <si>
    <t>Fideicomiso de Obras por Cooperación</t>
  </si>
  <si>
    <t>Instituto Municipal de la Juventud</t>
  </si>
  <si>
    <t>Patronato del Parque Erológico Metropolitano</t>
  </si>
  <si>
    <t>Fideicomiso Museo de la Ciudad de León</t>
  </si>
  <si>
    <t>Sistema Integral Aseo Público de León Guanajuato</t>
  </si>
  <si>
    <t>Academia Metropolitana de Seguridad Pública</t>
  </si>
  <si>
    <t>Dirección General de Educación</t>
  </si>
  <si>
    <t>Deuda Pública</t>
  </si>
  <si>
    <t>MUNICIPIO DE LEÓN
Estado Analítico del Ejercicio del Presupuesto de Egresos Detallado - LDF
Clasificación Funcional (Finalidad y Función)
Del 1 de enero Al 31 de diciembre de 2017 (b)
(PESOS)</t>
  </si>
  <si>
    <t xml:space="preserve">PRESIDENTE MUNICIPAL
</t>
  </si>
  <si>
    <t xml:space="preserve">                           TESORERO MUNICIPAL                 </t>
  </si>
  <si>
    <t xml:space="preserve">      LIC. HÉCTOR GERMÁN RENÉ LÓPEZ SANTILLANA</t>
  </si>
  <si>
    <t>C.P. GILBERTO ENRÍQUEZ SÁNCHEZ</t>
  </si>
  <si>
    <t>MUNICIPIO DE LEÓN
Estado Analítico del Ejercicio del Presupuesto de Egresos Detallado - LDF
Clasificación de Servicios Personales por Categoría
Del 1 de enero al 31 de diciembre de 2017
(PESOS)</t>
  </si>
  <si>
    <t xml:space="preserve">                                                                      MUNICIPIO DE LEÓN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
Clasificación por Objeto del Gasto (Capítulo y Concepto)
Del 1 de enero al 31 de diciembre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</si>
</sst>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1" fillId="0" borderId="0"/>
    <xf numFmtId="0" fontId="8" fillId="0" borderId="0"/>
  </cellStyleXfs>
  <cellXfs count="55">
    <xf numFmtId="0" fontId="0" fillId="0" borderId="0" xfId="0"/>
    <xf numFmtId="0" fontId="2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justify" vertical="center"/>
    </xf>
    <xf numFmtId="4" fontId="2" fillId="0" borderId="6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4" fillId="2" borderId="5" xfId="0" applyFont="1" applyFill="1" applyBorder="1" applyAlignment="1">
      <alignment horizontal="center" vertical="center" wrapText="1"/>
    </xf>
    <xf numFmtId="41" fontId="3" fillId="0" borderId="7" xfId="0" applyNumberFormat="1" applyFont="1" applyBorder="1" applyProtection="1">
      <protection locked="0"/>
    </xf>
    <xf numFmtId="41" fontId="3" fillId="0" borderId="9" xfId="0" applyNumberFormat="1" applyFont="1" applyBorder="1" applyProtection="1">
      <protection locked="0"/>
    </xf>
    <xf numFmtId="41" fontId="2" fillId="0" borderId="7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41" fontId="2" fillId="0" borderId="4" xfId="0" applyNumberFormat="1" applyFont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0" fontId="3" fillId="0" borderId="1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top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0</xdr:col>
      <xdr:colOff>1599565</xdr:colOff>
      <xdr:row>0</xdr:row>
      <xdr:rowOff>731520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159956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1470661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7066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1234441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344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1599565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9565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8"/>
  </cols>
  <sheetData>
    <row r="1" spans="1:2" x14ac:dyDescent="0.2">
      <c r="A1" s="27"/>
      <c r="B1" s="27"/>
    </row>
    <row r="2020" spans="1:1" x14ac:dyDescent="0.2">
      <c r="A2020" s="29" t="s">
        <v>140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topLeftCell="A7" zoomScaleNormal="100" zoomScaleSheetLayoutView="100" workbookViewId="0">
      <selection activeCell="A23" sqref="A23"/>
    </sheetView>
  </sheetViews>
  <sheetFormatPr baseColWidth="10" defaultColWidth="12" defaultRowHeight="10.199999999999999" x14ac:dyDescent="0.2"/>
  <cols>
    <col min="1" max="1" width="90.77734375" style="5" customWidth="1"/>
    <col min="2" max="6" width="15.109375" style="5" bestFit="1" customWidth="1"/>
    <col min="7" max="7" width="15.44140625" style="5" bestFit="1" customWidth="1"/>
    <col min="8" max="16384" width="12" style="5"/>
  </cols>
  <sheetData>
    <row r="1" spans="1:7" ht="58.5" customHeight="1" x14ac:dyDescent="0.2">
      <c r="A1" s="43" t="s">
        <v>226</v>
      </c>
      <c r="B1" s="44"/>
      <c r="C1" s="44"/>
      <c r="D1" s="44"/>
      <c r="E1" s="44"/>
      <c r="F1" s="44"/>
      <c r="G1" s="45"/>
    </row>
    <row r="2" spans="1:7" x14ac:dyDescent="0.2">
      <c r="A2" s="15"/>
      <c r="B2" s="46" t="s">
        <v>0</v>
      </c>
      <c r="C2" s="46"/>
      <c r="D2" s="46"/>
      <c r="E2" s="46"/>
      <c r="F2" s="46"/>
      <c r="G2" s="15"/>
    </row>
    <row r="3" spans="1:7" ht="20.399999999999999" x14ac:dyDescent="0.2">
      <c r="A3" s="16" t="s">
        <v>1</v>
      </c>
      <c r="B3" s="38" t="s">
        <v>2</v>
      </c>
      <c r="C3" s="26" t="s">
        <v>3</v>
      </c>
      <c r="D3" s="38" t="s">
        <v>4</v>
      </c>
      <c r="E3" s="38" t="s">
        <v>5</v>
      </c>
      <c r="F3" s="38" t="s">
        <v>6</v>
      </c>
      <c r="G3" s="16" t="s">
        <v>7</v>
      </c>
    </row>
    <row r="4" spans="1:7" x14ac:dyDescent="0.2">
      <c r="A4" s="39" t="s">
        <v>8</v>
      </c>
      <c r="B4" s="40">
        <f>B5+B13+B23+B33+B43+B53+B57+B66+B70</f>
        <v>3935873451.9299994</v>
      </c>
      <c r="C4" s="40">
        <f t="shared" ref="C4:G4" si="0">C5+C13+C23+C33+C43+C53+C57+C66+C70</f>
        <v>1128886393.3400002</v>
      </c>
      <c r="D4" s="41">
        <f t="shared" si="0"/>
        <v>5064759845.2700005</v>
      </c>
      <c r="E4" s="40">
        <f t="shared" si="0"/>
        <v>3990068451.8099995</v>
      </c>
      <c r="F4" s="40">
        <f t="shared" si="0"/>
        <v>3956570357.8400002</v>
      </c>
      <c r="G4" s="40">
        <f t="shared" si="0"/>
        <v>1074691393.4599998</v>
      </c>
    </row>
    <row r="5" spans="1:7" x14ac:dyDescent="0.2">
      <c r="A5" s="2" t="s">
        <v>9</v>
      </c>
      <c r="B5" s="33">
        <f>SUM(B6:B12)</f>
        <v>1931293424.5199995</v>
      </c>
      <c r="C5" s="33">
        <f t="shared" ref="C5:F5" si="1">SUM(C6:C12)</f>
        <v>-182477097.35999995</v>
      </c>
      <c r="D5" s="33">
        <f t="shared" si="1"/>
        <v>1748816327.1600003</v>
      </c>
      <c r="E5" s="33">
        <f t="shared" si="1"/>
        <v>1724381972.2200003</v>
      </c>
      <c r="F5" s="33">
        <f t="shared" si="1"/>
        <v>1688263535.3700001</v>
      </c>
      <c r="G5" s="33">
        <f>SUM(G6:G12)</f>
        <v>24434354.940000001</v>
      </c>
    </row>
    <row r="6" spans="1:7" x14ac:dyDescent="0.2">
      <c r="A6" s="3" t="s">
        <v>10</v>
      </c>
      <c r="B6" s="31">
        <v>867718782.11999965</v>
      </c>
      <c r="C6" s="31">
        <v>-102299019.92999998</v>
      </c>
      <c r="D6" s="31">
        <v>765419762.18999994</v>
      </c>
      <c r="E6" s="31">
        <v>763252893.53999996</v>
      </c>
      <c r="F6" s="31">
        <v>746243076.85000002</v>
      </c>
      <c r="G6" s="32">
        <v>2166868.6500000125</v>
      </c>
    </row>
    <row r="7" spans="1:7" x14ac:dyDescent="0.2">
      <c r="A7" s="3" t="s">
        <v>11</v>
      </c>
      <c r="B7" s="31">
        <v>10299999.960000001</v>
      </c>
      <c r="C7" s="31">
        <v>12999900.629999999</v>
      </c>
      <c r="D7" s="31">
        <v>23299900.59</v>
      </c>
      <c r="E7" s="31">
        <v>22311725.719999999</v>
      </c>
      <c r="F7" s="31">
        <v>22282568.049999997</v>
      </c>
      <c r="G7" s="32">
        <v>988174.86999999895</v>
      </c>
    </row>
    <row r="8" spans="1:7" x14ac:dyDescent="0.2">
      <c r="A8" s="3" t="s">
        <v>12</v>
      </c>
      <c r="B8" s="31">
        <v>201208996.80000004</v>
      </c>
      <c r="C8" s="31">
        <v>-17451248.410000008</v>
      </c>
      <c r="D8" s="31">
        <v>183757748.39000002</v>
      </c>
      <c r="E8" s="31">
        <v>181274864.63000003</v>
      </c>
      <c r="F8" s="31">
        <v>180845293.34000006</v>
      </c>
      <c r="G8" s="32">
        <v>2482883.760000003</v>
      </c>
    </row>
    <row r="9" spans="1:7" x14ac:dyDescent="0.2">
      <c r="A9" s="3" t="s">
        <v>13</v>
      </c>
      <c r="B9" s="31">
        <v>358304796.25999999</v>
      </c>
      <c r="C9" s="31">
        <v>-80389292.930000007</v>
      </c>
      <c r="D9" s="31">
        <v>277915503.33000016</v>
      </c>
      <c r="E9" s="31">
        <v>275988097.30000007</v>
      </c>
      <c r="F9" s="31">
        <v>263985790.74999997</v>
      </c>
      <c r="G9" s="32">
        <v>1927406.0300000003</v>
      </c>
    </row>
    <row r="10" spans="1:7" x14ac:dyDescent="0.2">
      <c r="A10" s="3" t="s">
        <v>14</v>
      </c>
      <c r="B10" s="31">
        <v>493760849.37999988</v>
      </c>
      <c r="C10" s="31">
        <v>4662563.2800000217</v>
      </c>
      <c r="D10" s="31">
        <v>498423412.66000032</v>
      </c>
      <c r="E10" s="31">
        <v>481554391.03000009</v>
      </c>
      <c r="F10" s="31">
        <v>474906806.38000005</v>
      </c>
      <c r="G10" s="32">
        <v>16869021.629999988</v>
      </c>
    </row>
    <row r="11" spans="1:7" x14ac:dyDescent="0.2">
      <c r="A11" s="3" t="s">
        <v>15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2">
        <v>0</v>
      </c>
    </row>
    <row r="12" spans="1:7" x14ac:dyDescent="0.2">
      <c r="A12" s="3" t="s">
        <v>16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2">
        <v>0</v>
      </c>
    </row>
    <row r="13" spans="1:7" x14ac:dyDescent="0.2">
      <c r="A13" s="2" t="s">
        <v>17</v>
      </c>
      <c r="B13" s="33">
        <f>SUM(B14:B22)</f>
        <v>246092812.23000002</v>
      </c>
      <c r="C13" s="33">
        <f t="shared" ref="C13:G13" si="2">SUM(C14:C22)</f>
        <v>39683056.109999999</v>
      </c>
      <c r="D13" s="33">
        <f t="shared" si="2"/>
        <v>285775868.34000003</v>
      </c>
      <c r="E13" s="33">
        <f t="shared" si="2"/>
        <v>234068558.19000006</v>
      </c>
      <c r="F13" s="33">
        <f t="shared" si="2"/>
        <v>235612867.93000001</v>
      </c>
      <c r="G13" s="33">
        <f t="shared" si="2"/>
        <v>51707310.149999999</v>
      </c>
    </row>
    <row r="14" spans="1:7" x14ac:dyDescent="0.2">
      <c r="A14" s="3" t="s">
        <v>18</v>
      </c>
      <c r="B14" s="34">
        <v>14362259.070000002</v>
      </c>
      <c r="C14" s="34">
        <v>3791670.1400000006</v>
      </c>
      <c r="D14" s="34">
        <v>18153929.210000001</v>
      </c>
      <c r="E14" s="34">
        <v>15998661.82</v>
      </c>
      <c r="F14" s="34">
        <v>16004626.390000001</v>
      </c>
      <c r="G14" s="34">
        <v>2155267.3899999992</v>
      </c>
    </row>
    <row r="15" spans="1:7" x14ac:dyDescent="0.2">
      <c r="A15" s="3" t="s">
        <v>19</v>
      </c>
      <c r="B15" s="34">
        <v>11906709.099999998</v>
      </c>
      <c r="C15" s="34">
        <v>3906623.13</v>
      </c>
      <c r="D15" s="34">
        <v>15813332.229999997</v>
      </c>
      <c r="E15" s="34">
        <v>13699673.480000004</v>
      </c>
      <c r="F15" s="34">
        <v>13723161.350000001</v>
      </c>
      <c r="G15" s="34">
        <v>2113658.75</v>
      </c>
    </row>
    <row r="16" spans="1:7" x14ac:dyDescent="0.2">
      <c r="A16" s="3" t="s">
        <v>20</v>
      </c>
      <c r="B16" s="34">
        <v>403800</v>
      </c>
      <c r="C16" s="34">
        <v>175805</v>
      </c>
      <c r="D16" s="34">
        <v>579605</v>
      </c>
      <c r="E16" s="34">
        <v>305331.96000000002</v>
      </c>
      <c r="F16" s="34">
        <v>305331.96000000002</v>
      </c>
      <c r="G16" s="34">
        <v>274273.03999999998</v>
      </c>
    </row>
    <row r="17" spans="1:7" x14ac:dyDescent="0.2">
      <c r="A17" s="3" t="s">
        <v>21</v>
      </c>
      <c r="B17" s="34">
        <v>5629716.71</v>
      </c>
      <c r="C17" s="34">
        <v>22227721.080000002</v>
      </c>
      <c r="D17" s="34">
        <v>27857437.790000003</v>
      </c>
      <c r="E17" s="34">
        <v>17671266.010000002</v>
      </c>
      <c r="F17" s="34">
        <v>17756980.82</v>
      </c>
      <c r="G17" s="34">
        <v>10186171.779999999</v>
      </c>
    </row>
    <row r="18" spans="1:7" x14ac:dyDescent="0.2">
      <c r="A18" s="3" t="s">
        <v>22</v>
      </c>
      <c r="B18" s="34">
        <v>3244490.96</v>
      </c>
      <c r="C18" s="34">
        <v>2511492.4599999995</v>
      </c>
      <c r="D18" s="34">
        <v>5755983.4199999999</v>
      </c>
      <c r="E18" s="34">
        <v>3805165.7699999996</v>
      </c>
      <c r="F18" s="34">
        <v>3804612.8699999992</v>
      </c>
      <c r="G18" s="34">
        <v>1950817.6500000001</v>
      </c>
    </row>
    <row r="19" spans="1:7" x14ac:dyDescent="0.2">
      <c r="A19" s="3" t="s">
        <v>23</v>
      </c>
      <c r="B19" s="34">
        <v>135729918.48000002</v>
      </c>
      <c r="C19" s="34">
        <v>-14690940.279999999</v>
      </c>
      <c r="D19" s="34">
        <v>121038978.20000002</v>
      </c>
      <c r="E19" s="34">
        <v>110979365.57000001</v>
      </c>
      <c r="F19" s="34">
        <v>111636261.89999999</v>
      </c>
      <c r="G19" s="34">
        <v>10059612.630000003</v>
      </c>
    </row>
    <row r="20" spans="1:7" x14ac:dyDescent="0.2">
      <c r="A20" s="3" t="s">
        <v>24</v>
      </c>
      <c r="B20" s="34">
        <v>9951165.6799999997</v>
      </c>
      <c r="C20" s="34">
        <v>3030522.8200000008</v>
      </c>
      <c r="D20" s="34">
        <v>12981688.500000004</v>
      </c>
      <c r="E20" s="34">
        <v>4182096.66</v>
      </c>
      <c r="F20" s="34">
        <v>4181422.7</v>
      </c>
      <c r="G20" s="34">
        <v>8799591.839999998</v>
      </c>
    </row>
    <row r="21" spans="1:7" x14ac:dyDescent="0.2">
      <c r="A21" s="3" t="s">
        <v>25</v>
      </c>
      <c r="B21" s="34">
        <v>400700</v>
      </c>
      <c r="C21" s="34">
        <v>1864019.9</v>
      </c>
      <c r="D21" s="34">
        <v>2264719.9</v>
      </c>
      <c r="E21" s="34">
        <v>265920.90000000002</v>
      </c>
      <c r="F21" s="34">
        <v>265920.90000000002</v>
      </c>
      <c r="G21" s="34">
        <v>1998799</v>
      </c>
    </row>
    <row r="22" spans="1:7" x14ac:dyDescent="0.2">
      <c r="A22" s="3" t="s">
        <v>26</v>
      </c>
      <c r="B22" s="34">
        <v>64464052.230000004</v>
      </c>
      <c r="C22" s="34">
        <v>16866141.860000003</v>
      </c>
      <c r="D22" s="34">
        <v>81330194.089999989</v>
      </c>
      <c r="E22" s="34">
        <v>67161076.020000026</v>
      </c>
      <c r="F22" s="34">
        <v>67934549.040000007</v>
      </c>
      <c r="G22" s="34">
        <v>14169118.069999998</v>
      </c>
    </row>
    <row r="23" spans="1:7" x14ac:dyDescent="0.2">
      <c r="A23" s="2" t="s">
        <v>27</v>
      </c>
      <c r="B23" s="33">
        <f>SUM(B24:B32)</f>
        <v>655535047.16999984</v>
      </c>
      <c r="C23" s="33">
        <f t="shared" ref="C23:G23" si="3">SUM(C24:C32)</f>
        <v>188028964.79000005</v>
      </c>
      <c r="D23" s="33">
        <f t="shared" si="3"/>
        <v>843564011.9599998</v>
      </c>
      <c r="E23" s="33">
        <f t="shared" si="3"/>
        <v>727098017.25999999</v>
      </c>
      <c r="F23" s="33">
        <f t="shared" si="3"/>
        <v>728369318.47000003</v>
      </c>
      <c r="G23" s="33">
        <f t="shared" si="3"/>
        <v>116465994.7</v>
      </c>
    </row>
    <row r="24" spans="1:7" x14ac:dyDescent="0.2">
      <c r="A24" s="3" t="s">
        <v>28</v>
      </c>
      <c r="B24" s="34">
        <v>269686488.11999995</v>
      </c>
      <c r="C24" s="34">
        <v>59727019.600000001</v>
      </c>
      <c r="D24" s="34">
        <v>329413507.71999997</v>
      </c>
      <c r="E24" s="34">
        <v>302758497.57999998</v>
      </c>
      <c r="F24" s="34">
        <v>302658947.44999999</v>
      </c>
      <c r="G24" s="34">
        <v>26655010.139999989</v>
      </c>
    </row>
    <row r="25" spans="1:7" x14ac:dyDescent="0.2">
      <c r="A25" s="3" t="s">
        <v>29</v>
      </c>
      <c r="B25" s="34">
        <v>31889353.279999997</v>
      </c>
      <c r="C25" s="34">
        <v>-1290003.2600000007</v>
      </c>
      <c r="D25" s="34">
        <v>30599350.019999992</v>
      </c>
      <c r="E25" s="34">
        <v>26225070.539999999</v>
      </c>
      <c r="F25" s="34">
        <v>26225657.539999999</v>
      </c>
      <c r="G25" s="34">
        <v>4374279.4799999986</v>
      </c>
    </row>
    <row r="26" spans="1:7" x14ac:dyDescent="0.2">
      <c r="A26" s="3" t="s">
        <v>30</v>
      </c>
      <c r="B26" s="34">
        <v>72494680</v>
      </c>
      <c r="C26" s="34">
        <v>50594517.260000013</v>
      </c>
      <c r="D26" s="34">
        <v>123089197.26000001</v>
      </c>
      <c r="E26" s="34">
        <v>86767102.270000011</v>
      </c>
      <c r="F26" s="34">
        <v>86847053.160000011</v>
      </c>
      <c r="G26" s="34">
        <v>36322094.99000001</v>
      </c>
    </row>
    <row r="27" spans="1:7" x14ac:dyDescent="0.2">
      <c r="A27" s="3" t="s">
        <v>31</v>
      </c>
      <c r="B27" s="34">
        <v>34431089.740000002</v>
      </c>
      <c r="C27" s="34">
        <v>-1442540.6000000015</v>
      </c>
      <c r="D27" s="34">
        <v>32988549.140000001</v>
      </c>
      <c r="E27" s="34">
        <v>28836843.160000004</v>
      </c>
      <c r="F27" s="34">
        <v>28836843.120000005</v>
      </c>
      <c r="G27" s="34">
        <v>4151705.9799999967</v>
      </c>
    </row>
    <row r="28" spans="1:7" x14ac:dyDescent="0.2">
      <c r="A28" s="3" t="s">
        <v>32</v>
      </c>
      <c r="B28" s="34">
        <v>123639131.61999999</v>
      </c>
      <c r="C28" s="34">
        <v>25327941.629999988</v>
      </c>
      <c r="D28" s="34">
        <v>148967073.24999997</v>
      </c>
      <c r="E28" s="34">
        <v>127043031.02999997</v>
      </c>
      <c r="F28" s="34">
        <v>128410716.37999998</v>
      </c>
      <c r="G28" s="34">
        <v>21924042.219999995</v>
      </c>
    </row>
    <row r="29" spans="1:7" x14ac:dyDescent="0.2">
      <c r="A29" s="3" t="s">
        <v>33</v>
      </c>
      <c r="B29" s="34">
        <v>60205532.810000002</v>
      </c>
      <c r="C29" s="34">
        <v>25789616.210000005</v>
      </c>
      <c r="D29" s="34">
        <v>85995149.019999996</v>
      </c>
      <c r="E29" s="34">
        <v>82547773.709999993</v>
      </c>
      <c r="F29" s="34">
        <v>82540871.709999993</v>
      </c>
      <c r="G29" s="34">
        <v>3447375.3099999991</v>
      </c>
    </row>
    <row r="30" spans="1:7" x14ac:dyDescent="0.2">
      <c r="A30" s="3" t="s">
        <v>34</v>
      </c>
      <c r="B30" s="34">
        <v>3336218.8099999996</v>
      </c>
      <c r="C30" s="34">
        <v>404511.59000000008</v>
      </c>
      <c r="D30" s="34">
        <v>3740730.4000000008</v>
      </c>
      <c r="E30" s="34">
        <v>2391640.37</v>
      </c>
      <c r="F30" s="34">
        <v>2394527.44</v>
      </c>
      <c r="G30" s="34">
        <v>1349090.0299999998</v>
      </c>
    </row>
    <row r="31" spans="1:7" x14ac:dyDescent="0.2">
      <c r="A31" s="3" t="s">
        <v>35</v>
      </c>
      <c r="B31" s="34">
        <v>18961942.289999999</v>
      </c>
      <c r="C31" s="34">
        <v>18910878.840000007</v>
      </c>
      <c r="D31" s="34">
        <v>37872821.130000003</v>
      </c>
      <c r="E31" s="34">
        <v>30015318.20000001</v>
      </c>
      <c r="F31" s="34">
        <v>30001989.130000014</v>
      </c>
      <c r="G31" s="34">
        <v>7857502.9300000006</v>
      </c>
    </row>
    <row r="32" spans="1:7" x14ac:dyDescent="0.2">
      <c r="A32" s="3" t="s">
        <v>36</v>
      </c>
      <c r="B32" s="34">
        <v>40890610.499999985</v>
      </c>
      <c r="C32" s="34">
        <v>10007023.52</v>
      </c>
      <c r="D32" s="34">
        <v>50897634.019999981</v>
      </c>
      <c r="E32" s="34">
        <v>40512740.400000006</v>
      </c>
      <c r="F32" s="34">
        <v>40452712.540000007</v>
      </c>
      <c r="G32" s="34">
        <v>10384893.619999994</v>
      </c>
    </row>
    <row r="33" spans="1:7" x14ac:dyDescent="0.2">
      <c r="A33" s="2" t="s">
        <v>37</v>
      </c>
      <c r="B33" s="33">
        <f>SUM(B34:B42)</f>
        <v>438675195.31</v>
      </c>
      <c r="C33" s="33">
        <f t="shared" ref="C33:G33" si="4">SUM(C34:C42)</f>
        <v>257303196.85000002</v>
      </c>
      <c r="D33" s="33">
        <f t="shared" si="4"/>
        <v>695978392.15999997</v>
      </c>
      <c r="E33" s="33">
        <f t="shared" si="4"/>
        <v>651811137.94999993</v>
      </c>
      <c r="F33" s="33">
        <f t="shared" si="4"/>
        <v>651716106.29999995</v>
      </c>
      <c r="G33" s="33">
        <f t="shared" si="4"/>
        <v>44167254.209999986</v>
      </c>
    </row>
    <row r="34" spans="1:7" x14ac:dyDescent="0.2">
      <c r="A34" s="3" t="s">
        <v>38</v>
      </c>
      <c r="B34" s="34">
        <v>1500000</v>
      </c>
      <c r="C34" s="34">
        <v>12259619.300000001</v>
      </c>
      <c r="D34" s="34">
        <v>13759619.300000001</v>
      </c>
      <c r="E34" s="34">
        <v>13759619.300000001</v>
      </c>
      <c r="F34" s="34">
        <v>13759619.300000001</v>
      </c>
      <c r="G34" s="34">
        <v>0</v>
      </c>
    </row>
    <row r="35" spans="1:7" x14ac:dyDescent="0.2">
      <c r="A35" s="3" t="s">
        <v>39</v>
      </c>
      <c r="B35" s="34">
        <v>342355105.88</v>
      </c>
      <c r="C35" s="34">
        <v>137033657.68000001</v>
      </c>
      <c r="D35" s="34">
        <v>479388763.56</v>
      </c>
      <c r="E35" s="34">
        <v>469323300.73999995</v>
      </c>
      <c r="F35" s="34">
        <v>469323300.73999995</v>
      </c>
      <c r="G35" s="34">
        <v>10065462.819999991</v>
      </c>
    </row>
    <row r="36" spans="1:7" x14ac:dyDescent="0.2">
      <c r="A36" s="3" t="s">
        <v>40</v>
      </c>
      <c r="B36" s="34">
        <v>35622013.93</v>
      </c>
      <c r="C36" s="34">
        <v>53755130.119999997</v>
      </c>
      <c r="D36" s="34">
        <v>89377144.049999982</v>
      </c>
      <c r="E36" s="34">
        <v>73394881.170000002</v>
      </c>
      <c r="F36" s="34">
        <v>73289881.170000002</v>
      </c>
      <c r="G36" s="34">
        <v>15982262.879999997</v>
      </c>
    </row>
    <row r="37" spans="1:7" x14ac:dyDescent="0.2">
      <c r="A37" s="3" t="s">
        <v>41</v>
      </c>
      <c r="B37" s="34">
        <v>57843998.979999997</v>
      </c>
      <c r="C37" s="34">
        <v>38794529.75</v>
      </c>
      <c r="D37" s="34">
        <v>96638528.730000004</v>
      </c>
      <c r="E37" s="34">
        <v>78685711.900000006</v>
      </c>
      <c r="F37" s="34">
        <v>78695680.250000015</v>
      </c>
      <c r="G37" s="34">
        <v>17952816.830000002</v>
      </c>
    </row>
    <row r="38" spans="1:7" x14ac:dyDescent="0.2">
      <c r="A38" s="3" t="s">
        <v>42</v>
      </c>
      <c r="B38" s="34">
        <v>1354076.52</v>
      </c>
      <c r="C38" s="34">
        <v>-348000</v>
      </c>
      <c r="D38" s="34">
        <v>1006076.52</v>
      </c>
      <c r="E38" s="34">
        <v>839388.34</v>
      </c>
      <c r="F38" s="34">
        <v>839388.34</v>
      </c>
      <c r="G38" s="34">
        <v>166688.18000000005</v>
      </c>
    </row>
    <row r="39" spans="1:7" x14ac:dyDescent="0.2">
      <c r="A39" s="3" t="s">
        <v>43</v>
      </c>
      <c r="B39" s="34">
        <v>0</v>
      </c>
      <c r="C39" s="34">
        <v>15786260</v>
      </c>
      <c r="D39" s="34">
        <v>15786260</v>
      </c>
      <c r="E39" s="34">
        <v>15786260</v>
      </c>
      <c r="F39" s="34">
        <v>15786260</v>
      </c>
      <c r="G39" s="34">
        <v>0</v>
      </c>
    </row>
    <row r="40" spans="1:7" x14ac:dyDescent="0.2">
      <c r="A40" s="3" t="s">
        <v>44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</row>
    <row r="41" spans="1:7" x14ac:dyDescent="0.2">
      <c r="A41" s="3" t="s">
        <v>45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</row>
    <row r="42" spans="1:7" x14ac:dyDescent="0.2">
      <c r="A42" s="3" t="s">
        <v>46</v>
      </c>
      <c r="B42" s="34">
        <v>0</v>
      </c>
      <c r="C42" s="34">
        <v>22000</v>
      </c>
      <c r="D42" s="34">
        <v>22000</v>
      </c>
      <c r="E42" s="34">
        <v>21976.5</v>
      </c>
      <c r="F42" s="34">
        <v>21976.5</v>
      </c>
      <c r="G42" s="34">
        <v>23.5</v>
      </c>
    </row>
    <row r="43" spans="1:7" x14ac:dyDescent="0.2">
      <c r="A43" s="2" t="s">
        <v>47</v>
      </c>
      <c r="B43" s="33">
        <f>SUM(B44:B52)</f>
        <v>118663077.34</v>
      </c>
      <c r="C43" s="33">
        <f t="shared" ref="C43:G43" si="5">SUM(C44:C52)</f>
        <v>126384227.12999998</v>
      </c>
      <c r="D43" s="33">
        <f t="shared" si="5"/>
        <v>245047304.47</v>
      </c>
      <c r="E43" s="33">
        <f t="shared" si="5"/>
        <v>136352534.68000001</v>
      </c>
      <c r="F43" s="33">
        <f t="shared" si="5"/>
        <v>136352534.68000001</v>
      </c>
      <c r="G43" s="33">
        <f t="shared" si="5"/>
        <v>108694769.79000001</v>
      </c>
    </row>
    <row r="44" spans="1:7" x14ac:dyDescent="0.2">
      <c r="A44" s="3" t="s">
        <v>48</v>
      </c>
      <c r="B44" s="34">
        <v>11341900.42</v>
      </c>
      <c r="C44" s="34">
        <v>23567018.109999996</v>
      </c>
      <c r="D44" s="34">
        <v>34908918.529999994</v>
      </c>
      <c r="E44" s="34">
        <v>14898351.230000004</v>
      </c>
      <c r="F44" s="34">
        <v>14898351.230000004</v>
      </c>
      <c r="G44" s="34">
        <v>20010567.299999997</v>
      </c>
    </row>
    <row r="45" spans="1:7" x14ac:dyDescent="0.2">
      <c r="A45" s="3" t="s">
        <v>49</v>
      </c>
      <c r="B45" s="34">
        <v>722458</v>
      </c>
      <c r="C45" s="34">
        <v>-78597.390000000014</v>
      </c>
      <c r="D45" s="34">
        <v>643860.61</v>
      </c>
      <c r="E45" s="34">
        <v>476407.12</v>
      </c>
      <c r="F45" s="34">
        <v>476407.12</v>
      </c>
      <c r="G45" s="34">
        <v>167453.49000000005</v>
      </c>
    </row>
    <row r="46" spans="1:7" x14ac:dyDescent="0.2">
      <c r="A46" s="3" t="s">
        <v>50</v>
      </c>
      <c r="B46" s="34">
        <v>36650</v>
      </c>
      <c r="C46" s="34">
        <v>526170.64</v>
      </c>
      <c r="D46" s="34">
        <v>562820.64</v>
      </c>
      <c r="E46" s="34">
        <v>322128.12</v>
      </c>
      <c r="F46" s="34">
        <v>322128.12</v>
      </c>
      <c r="G46" s="34">
        <v>240692.52</v>
      </c>
    </row>
    <row r="47" spans="1:7" x14ac:dyDescent="0.2">
      <c r="A47" s="3" t="s">
        <v>51</v>
      </c>
      <c r="B47" s="34">
        <v>65293499.920000002</v>
      </c>
      <c r="C47" s="34">
        <v>40373623.019999988</v>
      </c>
      <c r="D47" s="34">
        <v>105667122.94</v>
      </c>
      <c r="E47" s="34">
        <v>75994539.159999996</v>
      </c>
      <c r="F47" s="34">
        <v>75994539.159999996</v>
      </c>
      <c r="G47" s="34">
        <v>29672583.780000005</v>
      </c>
    </row>
    <row r="48" spans="1:7" x14ac:dyDescent="0.2">
      <c r="A48" s="3" t="s">
        <v>52</v>
      </c>
      <c r="B48" s="34">
        <v>1486650</v>
      </c>
      <c r="C48" s="34">
        <v>-48234.949999999968</v>
      </c>
      <c r="D48" s="34">
        <v>1438415.05</v>
      </c>
      <c r="E48" s="34">
        <v>322580.45</v>
      </c>
      <c r="F48" s="34">
        <v>322580.45</v>
      </c>
      <c r="G48" s="34">
        <v>1115834.5999999999</v>
      </c>
    </row>
    <row r="49" spans="1:7" x14ac:dyDescent="0.2">
      <c r="A49" s="3" t="s">
        <v>53</v>
      </c>
      <c r="B49" s="34">
        <v>32420769</v>
      </c>
      <c r="C49" s="34">
        <v>16228746.359999998</v>
      </c>
      <c r="D49" s="34">
        <v>48649515.359999999</v>
      </c>
      <c r="E49" s="34">
        <v>34125189.290000007</v>
      </c>
      <c r="F49" s="34">
        <v>34125189.290000007</v>
      </c>
      <c r="G49" s="34">
        <v>14524326.069999998</v>
      </c>
    </row>
    <row r="50" spans="1:7" x14ac:dyDescent="0.2">
      <c r="A50" s="3" t="s">
        <v>54</v>
      </c>
      <c r="B50" s="34">
        <v>1500000</v>
      </c>
      <c r="C50" s="34">
        <v>-500000</v>
      </c>
      <c r="D50" s="34">
        <v>1000000</v>
      </c>
      <c r="E50" s="34">
        <v>763000</v>
      </c>
      <c r="F50" s="34">
        <v>763000</v>
      </c>
      <c r="G50" s="34">
        <v>237000</v>
      </c>
    </row>
    <row r="51" spans="1:7" x14ac:dyDescent="0.2">
      <c r="A51" s="3" t="s">
        <v>55</v>
      </c>
      <c r="B51" s="34">
        <v>0</v>
      </c>
      <c r="C51" s="34">
        <v>35000000</v>
      </c>
      <c r="D51" s="34">
        <v>35000000</v>
      </c>
      <c r="E51" s="34">
        <v>0</v>
      </c>
      <c r="F51" s="34">
        <v>0</v>
      </c>
      <c r="G51" s="34">
        <v>35000000</v>
      </c>
    </row>
    <row r="52" spans="1:7" x14ac:dyDescent="0.2">
      <c r="A52" s="3" t="s">
        <v>56</v>
      </c>
      <c r="B52" s="34">
        <v>5861150</v>
      </c>
      <c r="C52" s="34">
        <v>11315501.34</v>
      </c>
      <c r="D52" s="34">
        <v>17176651.34</v>
      </c>
      <c r="E52" s="34">
        <v>9450339.3100000024</v>
      </c>
      <c r="F52" s="34">
        <v>9450339.3100000024</v>
      </c>
      <c r="G52" s="34">
        <v>7726312.0300000012</v>
      </c>
    </row>
    <row r="53" spans="1:7" x14ac:dyDescent="0.2">
      <c r="A53" s="2" t="s">
        <v>57</v>
      </c>
      <c r="B53" s="33">
        <f>SUM(B54:B56)</f>
        <v>545613895.36000001</v>
      </c>
      <c r="C53" s="33">
        <f t="shared" ref="C53:G53" si="6">SUM(C54:C56)</f>
        <v>676907466.81999993</v>
      </c>
      <c r="D53" s="33">
        <f t="shared" si="6"/>
        <v>1222521362.1800003</v>
      </c>
      <c r="E53" s="33">
        <f t="shared" si="6"/>
        <v>503856231.50999987</v>
      </c>
      <c r="F53" s="33">
        <f t="shared" si="6"/>
        <v>503755995.08999991</v>
      </c>
      <c r="G53" s="33">
        <f t="shared" si="6"/>
        <v>718665130.66999984</v>
      </c>
    </row>
    <row r="54" spans="1:7" x14ac:dyDescent="0.2">
      <c r="A54" s="3" t="s">
        <v>58</v>
      </c>
      <c r="B54" s="34">
        <v>508904732.36000001</v>
      </c>
      <c r="C54" s="34">
        <v>491985084.19</v>
      </c>
      <c r="D54" s="34">
        <v>1000889816.5500002</v>
      </c>
      <c r="E54" s="34">
        <v>427921683.1099999</v>
      </c>
      <c r="F54" s="34">
        <v>427930094.3599999</v>
      </c>
      <c r="G54" s="34">
        <v>572968133.43999982</v>
      </c>
    </row>
    <row r="55" spans="1:7" x14ac:dyDescent="0.2">
      <c r="A55" s="3" t="s">
        <v>59</v>
      </c>
      <c r="B55" s="34">
        <v>36709163</v>
      </c>
      <c r="C55" s="34">
        <v>168963582.63</v>
      </c>
      <c r="D55" s="34">
        <v>205672745.63000003</v>
      </c>
      <c r="E55" s="34">
        <v>75934548.399999991</v>
      </c>
      <c r="F55" s="34">
        <v>75825900.729999989</v>
      </c>
      <c r="G55" s="34">
        <v>129738197.23000002</v>
      </c>
    </row>
    <row r="56" spans="1:7" x14ac:dyDescent="0.2">
      <c r="A56" s="3" t="s">
        <v>60</v>
      </c>
      <c r="B56" s="34">
        <v>0</v>
      </c>
      <c r="C56" s="34">
        <v>15958800</v>
      </c>
      <c r="D56" s="34">
        <v>15958800</v>
      </c>
      <c r="E56" s="34">
        <v>0</v>
      </c>
      <c r="F56" s="34">
        <v>0</v>
      </c>
      <c r="G56" s="34">
        <v>15958800</v>
      </c>
    </row>
    <row r="57" spans="1:7" x14ac:dyDescent="0.2">
      <c r="A57" s="2" t="s">
        <v>61</v>
      </c>
      <c r="B57" s="33">
        <f>SUM(B58:B65)</f>
        <v>0</v>
      </c>
      <c r="C57" s="33">
        <f t="shared" ref="C57:F57" si="7">SUM(C58:C65)</f>
        <v>23056579</v>
      </c>
      <c r="D57" s="33">
        <f t="shared" si="7"/>
        <v>23056579</v>
      </c>
      <c r="E57" s="33">
        <f t="shared" si="7"/>
        <v>12500000</v>
      </c>
      <c r="F57" s="33">
        <f t="shared" si="7"/>
        <v>12500000</v>
      </c>
      <c r="G57" s="33">
        <f t="shared" ref="G57" si="8">D57-E57</f>
        <v>10556579</v>
      </c>
    </row>
    <row r="58" spans="1:7" x14ac:dyDescent="0.2">
      <c r="A58" s="3" t="s">
        <v>62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</row>
    <row r="59" spans="1:7" x14ac:dyDescent="0.2">
      <c r="A59" s="3" t="s">
        <v>63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</row>
    <row r="60" spans="1:7" x14ac:dyDescent="0.2">
      <c r="A60" s="3" t="s">
        <v>64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</row>
    <row r="61" spans="1:7" x14ac:dyDescent="0.2">
      <c r="A61" s="3" t="s">
        <v>65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</row>
    <row r="62" spans="1:7" x14ac:dyDescent="0.2">
      <c r="A62" s="3" t="s">
        <v>66</v>
      </c>
      <c r="B62" s="34">
        <v>0</v>
      </c>
      <c r="C62" s="34">
        <v>12585000</v>
      </c>
      <c r="D62" s="34">
        <v>12585000</v>
      </c>
      <c r="E62" s="34">
        <v>12500000</v>
      </c>
      <c r="F62" s="34">
        <v>12500000</v>
      </c>
      <c r="G62" s="34">
        <v>85000</v>
      </c>
    </row>
    <row r="63" spans="1:7" x14ac:dyDescent="0.2">
      <c r="A63" s="3" t="s">
        <v>67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</row>
    <row r="64" spans="1:7" x14ac:dyDescent="0.2">
      <c r="A64" s="3" t="s">
        <v>68</v>
      </c>
      <c r="B64" s="34">
        <v>0</v>
      </c>
      <c r="C64" s="34">
        <v>10471579</v>
      </c>
      <c r="D64" s="34">
        <v>10471579</v>
      </c>
      <c r="E64" s="34">
        <v>0</v>
      </c>
      <c r="F64" s="34">
        <v>0</v>
      </c>
      <c r="G64" s="34">
        <v>10471579</v>
      </c>
    </row>
    <row r="65" spans="1:7" x14ac:dyDescent="0.2">
      <c r="A65" s="3" t="s">
        <v>69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</row>
    <row r="66" spans="1:7" x14ac:dyDescent="0.2">
      <c r="A66" s="2" t="s">
        <v>70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</row>
    <row r="67" spans="1:7" x14ac:dyDescent="0.2">
      <c r="A67" s="3" t="s">
        <v>71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</row>
    <row r="68" spans="1:7" x14ac:dyDescent="0.2">
      <c r="A68" s="3" t="s">
        <v>72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</row>
    <row r="69" spans="1:7" x14ac:dyDescent="0.2">
      <c r="A69" s="3" t="s">
        <v>73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</row>
    <row r="70" spans="1:7" x14ac:dyDescent="0.2">
      <c r="A70" s="2" t="s">
        <v>74</v>
      </c>
      <c r="B70" s="33">
        <f>SUM(B71:B77)</f>
        <v>0</v>
      </c>
      <c r="C70" s="33">
        <f t="shared" ref="C70:G70" si="9">SUM(C71:C77)</f>
        <v>0</v>
      </c>
      <c r="D70" s="33">
        <f t="shared" si="9"/>
        <v>0</v>
      </c>
      <c r="E70" s="33">
        <f t="shared" si="9"/>
        <v>0</v>
      </c>
      <c r="F70" s="33">
        <f t="shared" si="9"/>
        <v>0</v>
      </c>
      <c r="G70" s="33">
        <f t="shared" si="9"/>
        <v>0</v>
      </c>
    </row>
    <row r="71" spans="1:7" x14ac:dyDescent="0.2">
      <c r="A71" s="3" t="s">
        <v>75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</row>
    <row r="72" spans="1:7" x14ac:dyDescent="0.2">
      <c r="A72" s="3" t="s">
        <v>76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</row>
    <row r="73" spans="1:7" x14ac:dyDescent="0.2">
      <c r="A73" s="3" t="s">
        <v>77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</row>
    <row r="74" spans="1:7" x14ac:dyDescent="0.2">
      <c r="A74" s="3" t="s">
        <v>78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</row>
    <row r="75" spans="1:7" x14ac:dyDescent="0.2">
      <c r="A75" s="3" t="s">
        <v>79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</row>
    <row r="76" spans="1:7" x14ac:dyDescent="0.2">
      <c r="A76" s="3" t="s">
        <v>80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</row>
    <row r="77" spans="1:7" x14ac:dyDescent="0.2">
      <c r="A77" s="3" t="s">
        <v>81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</row>
    <row r="78" spans="1:7" ht="5.0999999999999996" customHeight="1" x14ac:dyDescent="0.2">
      <c r="A78" s="1"/>
      <c r="B78" s="33"/>
      <c r="C78" s="33"/>
      <c r="D78" s="33"/>
      <c r="E78" s="33"/>
      <c r="F78" s="33"/>
      <c r="G78" s="33"/>
    </row>
    <row r="79" spans="1:7" x14ac:dyDescent="0.2">
      <c r="A79" s="1" t="s">
        <v>82</v>
      </c>
      <c r="B79" s="33">
        <f>B80+B88+B98+B108+B118+B128+B132+B141+B145</f>
        <v>812595644.29999995</v>
      </c>
      <c r="C79" s="33">
        <f t="shared" ref="C79:G79" si="10">C80+C88+C98+C108+C118+C128+C132+C141+C145</f>
        <v>1521366561.6699998</v>
      </c>
      <c r="D79" s="33">
        <f t="shared" si="10"/>
        <v>2333962205.9699998</v>
      </c>
      <c r="E79" s="33">
        <f t="shared" si="10"/>
        <v>1528219985.0699999</v>
      </c>
      <c r="F79" s="33">
        <f t="shared" si="10"/>
        <v>1528569958.5599999</v>
      </c>
      <c r="G79" s="33">
        <f t="shared" si="10"/>
        <v>805742220.89999986</v>
      </c>
    </row>
    <row r="80" spans="1:7" x14ac:dyDescent="0.2">
      <c r="A80" s="2" t="s">
        <v>9</v>
      </c>
      <c r="B80" s="33">
        <f>SUM(B81:B87)</f>
        <v>0</v>
      </c>
      <c r="C80" s="33">
        <f t="shared" ref="C80:G80" si="11">SUM(C81:C87)</f>
        <v>0</v>
      </c>
      <c r="D80" s="33">
        <f t="shared" si="11"/>
        <v>0</v>
      </c>
      <c r="E80" s="33">
        <f t="shared" si="11"/>
        <v>0</v>
      </c>
      <c r="F80" s="33">
        <f t="shared" si="11"/>
        <v>0</v>
      </c>
      <c r="G80" s="33">
        <f t="shared" si="11"/>
        <v>0</v>
      </c>
    </row>
    <row r="81" spans="1:7" x14ac:dyDescent="0.2">
      <c r="A81" s="3" t="s">
        <v>10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</row>
    <row r="82" spans="1:7" x14ac:dyDescent="0.2">
      <c r="A82" s="3" t="s">
        <v>11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</row>
    <row r="83" spans="1:7" x14ac:dyDescent="0.2">
      <c r="A83" s="3" t="s">
        <v>12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</row>
    <row r="84" spans="1:7" x14ac:dyDescent="0.2">
      <c r="A84" s="3" t="s">
        <v>13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</row>
    <row r="85" spans="1:7" x14ac:dyDescent="0.2">
      <c r="A85" s="3" t="s">
        <v>14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</row>
    <row r="86" spans="1:7" x14ac:dyDescent="0.2">
      <c r="A86" s="3" t="s">
        <v>15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</row>
    <row r="87" spans="1:7" x14ac:dyDescent="0.2">
      <c r="A87" s="3" t="s">
        <v>16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</row>
    <row r="88" spans="1:7" x14ac:dyDescent="0.2">
      <c r="A88" s="2" t="s">
        <v>17</v>
      </c>
      <c r="B88" s="33">
        <f>SUM(B89:B97)</f>
        <v>0</v>
      </c>
      <c r="C88" s="33">
        <f t="shared" ref="C88:F88" si="12">SUM(C89:C97)</f>
        <v>23875944.699999999</v>
      </c>
      <c r="D88" s="33">
        <f t="shared" si="12"/>
        <v>23875944.699999999</v>
      </c>
      <c r="E88" s="33">
        <f t="shared" si="12"/>
        <v>17838846.030000001</v>
      </c>
      <c r="F88" s="33">
        <f t="shared" si="12"/>
        <v>17838846.030000001</v>
      </c>
      <c r="G88" s="33">
        <f t="shared" ref="G88:G142" si="13">D88-E88</f>
        <v>6037098.6699999981</v>
      </c>
    </row>
    <row r="89" spans="1:7" x14ac:dyDescent="0.2">
      <c r="A89" s="3" t="s">
        <v>18</v>
      </c>
      <c r="B89" s="34">
        <v>0</v>
      </c>
      <c r="C89" s="34">
        <v>103400</v>
      </c>
      <c r="D89" s="34">
        <v>103400</v>
      </c>
      <c r="E89" s="34">
        <v>102303.73</v>
      </c>
      <c r="F89" s="34">
        <v>102303.73</v>
      </c>
      <c r="G89" s="34">
        <v>1096.2700000000041</v>
      </c>
    </row>
    <row r="90" spans="1:7" x14ac:dyDescent="0.2">
      <c r="A90" s="3" t="s">
        <v>19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</row>
    <row r="91" spans="1:7" x14ac:dyDescent="0.2">
      <c r="A91" s="3" t="s">
        <v>20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</row>
    <row r="92" spans="1:7" x14ac:dyDescent="0.2">
      <c r="A92" s="3" t="s">
        <v>21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</row>
    <row r="93" spans="1:7" x14ac:dyDescent="0.2">
      <c r="A93" s="3" t="s">
        <v>22</v>
      </c>
      <c r="B93" s="34">
        <v>0</v>
      </c>
      <c r="C93" s="34">
        <v>27</v>
      </c>
      <c r="D93" s="34">
        <v>27</v>
      </c>
      <c r="E93" s="34">
        <v>0</v>
      </c>
      <c r="F93" s="34">
        <v>0</v>
      </c>
      <c r="G93" s="34">
        <v>27</v>
      </c>
    </row>
    <row r="94" spans="1:7" x14ac:dyDescent="0.2">
      <c r="A94" s="3" t="s">
        <v>23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</row>
    <row r="95" spans="1:7" x14ac:dyDescent="0.2">
      <c r="A95" s="3" t="s">
        <v>24</v>
      </c>
      <c r="B95" s="34">
        <v>0</v>
      </c>
      <c r="C95" s="34">
        <v>18151321.75</v>
      </c>
      <c r="D95" s="34">
        <v>18151321.75</v>
      </c>
      <c r="E95" s="34">
        <v>12969667.16</v>
      </c>
      <c r="F95" s="34">
        <v>12969667.16</v>
      </c>
      <c r="G95" s="34">
        <v>5181654.5899999989</v>
      </c>
    </row>
    <row r="96" spans="1:7" x14ac:dyDescent="0.2">
      <c r="A96" s="3" t="s">
        <v>25</v>
      </c>
      <c r="B96" s="34">
        <v>0</v>
      </c>
      <c r="C96" s="34">
        <v>5617237.4500000002</v>
      </c>
      <c r="D96" s="34">
        <v>5617237.4500000002</v>
      </c>
      <c r="E96" s="34">
        <v>4762916.6400000006</v>
      </c>
      <c r="F96" s="34">
        <v>4762916.6400000006</v>
      </c>
      <c r="G96" s="34">
        <v>854320.80999999982</v>
      </c>
    </row>
    <row r="97" spans="1:7" x14ac:dyDescent="0.2">
      <c r="A97" s="3" t="s">
        <v>26</v>
      </c>
      <c r="B97" s="34">
        <v>0</v>
      </c>
      <c r="C97" s="34">
        <v>3958.5</v>
      </c>
      <c r="D97" s="34">
        <v>3958.5</v>
      </c>
      <c r="E97" s="34">
        <v>3958.5</v>
      </c>
      <c r="F97" s="34">
        <v>3958.5</v>
      </c>
      <c r="G97" s="34">
        <v>0</v>
      </c>
    </row>
    <row r="98" spans="1:7" x14ac:dyDescent="0.2">
      <c r="A98" s="2" t="s">
        <v>27</v>
      </c>
      <c r="B98" s="33">
        <f>SUM(B99:B107)</f>
        <v>233363754</v>
      </c>
      <c r="C98" s="33">
        <f t="shared" ref="C98:F98" si="14">SUM(C99:C107)</f>
        <v>-35857759.699999996</v>
      </c>
      <c r="D98" s="33">
        <f t="shared" si="14"/>
        <v>197505994.30000001</v>
      </c>
      <c r="E98" s="33">
        <f t="shared" si="14"/>
        <v>191114637.87</v>
      </c>
      <c r="F98" s="33">
        <f t="shared" si="14"/>
        <v>191114637.87</v>
      </c>
      <c r="G98" s="33">
        <f t="shared" si="13"/>
        <v>6391356.4300000072</v>
      </c>
    </row>
    <row r="99" spans="1:7" x14ac:dyDescent="0.2">
      <c r="A99" s="3" t="s">
        <v>28</v>
      </c>
      <c r="B99" s="34">
        <v>0</v>
      </c>
      <c r="C99" s="34">
        <v>315.52</v>
      </c>
      <c r="D99" s="34">
        <v>315.52</v>
      </c>
      <c r="E99" s="34">
        <v>0</v>
      </c>
      <c r="F99" s="34">
        <v>0</v>
      </c>
      <c r="G99" s="34">
        <v>315.52</v>
      </c>
    </row>
    <row r="100" spans="1:7" x14ac:dyDescent="0.2">
      <c r="A100" s="3" t="s">
        <v>29</v>
      </c>
      <c r="B100" s="34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</row>
    <row r="101" spans="1:7" x14ac:dyDescent="0.2">
      <c r="A101" s="3" t="s">
        <v>30</v>
      </c>
      <c r="B101" s="34">
        <v>0</v>
      </c>
      <c r="C101" s="34">
        <v>24522266.43</v>
      </c>
      <c r="D101" s="34">
        <v>24522266.43</v>
      </c>
      <c r="E101" s="34">
        <v>22367082</v>
      </c>
      <c r="F101" s="34">
        <v>22367082</v>
      </c>
      <c r="G101" s="34">
        <v>2155184.4300000006</v>
      </c>
    </row>
    <row r="102" spans="1:7" x14ac:dyDescent="0.2">
      <c r="A102" s="3" t="s">
        <v>31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</row>
    <row r="103" spans="1:7" x14ac:dyDescent="0.2">
      <c r="A103" s="3" t="s">
        <v>32</v>
      </c>
      <c r="B103" s="34">
        <v>233363754</v>
      </c>
      <c r="C103" s="34">
        <v>-61247453.769999988</v>
      </c>
      <c r="D103" s="34">
        <v>172116300.23000002</v>
      </c>
      <c r="E103" s="34">
        <v>168747555.87</v>
      </c>
      <c r="F103" s="34">
        <v>168747555.87</v>
      </c>
      <c r="G103" s="34">
        <v>3368744.3600000003</v>
      </c>
    </row>
    <row r="104" spans="1:7" x14ac:dyDescent="0.2">
      <c r="A104" s="3" t="s">
        <v>33</v>
      </c>
      <c r="B104" s="34">
        <v>0</v>
      </c>
      <c r="C104" s="34">
        <v>569112.12</v>
      </c>
      <c r="D104" s="34">
        <v>569112.12</v>
      </c>
      <c r="E104" s="34">
        <v>0</v>
      </c>
      <c r="F104" s="34">
        <v>0</v>
      </c>
      <c r="G104" s="34">
        <v>569112.12</v>
      </c>
    </row>
    <row r="105" spans="1:7" x14ac:dyDescent="0.2">
      <c r="A105" s="3" t="s">
        <v>34</v>
      </c>
      <c r="B105" s="34">
        <v>0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</row>
    <row r="106" spans="1:7" x14ac:dyDescent="0.2">
      <c r="A106" s="3" t="s">
        <v>35</v>
      </c>
      <c r="B106" s="34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</row>
    <row r="107" spans="1:7" x14ac:dyDescent="0.2">
      <c r="A107" s="3" t="s">
        <v>36</v>
      </c>
      <c r="B107" s="34">
        <v>0</v>
      </c>
      <c r="C107" s="34">
        <v>298000</v>
      </c>
      <c r="D107" s="34">
        <v>298000</v>
      </c>
      <c r="E107" s="34">
        <v>0</v>
      </c>
      <c r="F107" s="34">
        <v>0</v>
      </c>
      <c r="G107" s="34">
        <v>298000</v>
      </c>
    </row>
    <row r="108" spans="1:7" x14ac:dyDescent="0.2">
      <c r="A108" s="2" t="s">
        <v>37</v>
      </c>
      <c r="B108" s="33">
        <f>SUM(B109:B117)</f>
        <v>132040382.49000001</v>
      </c>
      <c r="C108" s="33">
        <f t="shared" ref="C108:F108" si="15">SUM(C109:C117)</f>
        <v>224229760.85000011</v>
      </c>
      <c r="D108" s="33">
        <f t="shared" si="15"/>
        <v>356270143.34000009</v>
      </c>
      <c r="E108" s="33">
        <f t="shared" si="15"/>
        <v>286579875.95999998</v>
      </c>
      <c r="F108" s="33">
        <f t="shared" si="15"/>
        <v>286758115.75999999</v>
      </c>
      <c r="G108" s="33">
        <f t="shared" si="13"/>
        <v>69690267.380000114</v>
      </c>
    </row>
    <row r="109" spans="1:7" x14ac:dyDescent="0.2">
      <c r="A109" s="3" t="s">
        <v>38</v>
      </c>
      <c r="B109" s="34">
        <v>9500000</v>
      </c>
      <c r="C109" s="34">
        <v>31204901.420000009</v>
      </c>
      <c r="D109" s="34">
        <v>40704901.420000002</v>
      </c>
      <c r="E109" s="34">
        <v>37700143.070000008</v>
      </c>
      <c r="F109" s="34">
        <v>37700143.070000008</v>
      </c>
      <c r="G109" s="34">
        <v>3004758.35</v>
      </c>
    </row>
    <row r="110" spans="1:7" x14ac:dyDescent="0.2">
      <c r="A110" s="3" t="s">
        <v>39</v>
      </c>
      <c r="B110" s="34">
        <v>122540382.49000001</v>
      </c>
      <c r="C110" s="34">
        <v>180422244.4300001</v>
      </c>
      <c r="D110" s="34">
        <v>302962626.92000008</v>
      </c>
      <c r="E110" s="34">
        <v>242116375.48999998</v>
      </c>
      <c r="F110" s="34">
        <v>242116375.48999998</v>
      </c>
      <c r="G110" s="34">
        <v>60846251.43</v>
      </c>
    </row>
    <row r="111" spans="1:7" x14ac:dyDescent="0.2">
      <c r="A111" s="3" t="s">
        <v>40</v>
      </c>
      <c r="B111" s="34">
        <v>0</v>
      </c>
      <c r="C111" s="34">
        <v>3261200</v>
      </c>
      <c r="D111" s="34">
        <v>3261200</v>
      </c>
      <c r="E111" s="34">
        <v>3228800</v>
      </c>
      <c r="F111" s="34">
        <v>3228800</v>
      </c>
      <c r="G111" s="34">
        <v>32400</v>
      </c>
    </row>
    <row r="112" spans="1:7" x14ac:dyDescent="0.2">
      <c r="A112" s="3" t="s">
        <v>41</v>
      </c>
      <c r="B112" s="34">
        <v>0</v>
      </c>
      <c r="C112" s="34">
        <v>9341415</v>
      </c>
      <c r="D112" s="34">
        <v>9341415</v>
      </c>
      <c r="E112" s="34">
        <v>3534557.4</v>
      </c>
      <c r="F112" s="34">
        <v>3712797.2</v>
      </c>
      <c r="G112" s="34">
        <v>5806857.5999999996</v>
      </c>
    </row>
    <row r="113" spans="1:7" x14ac:dyDescent="0.2">
      <c r="A113" s="3" t="s">
        <v>42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f t="shared" si="13"/>
        <v>0</v>
      </c>
    </row>
    <row r="114" spans="1:7" x14ac:dyDescent="0.2">
      <c r="A114" s="3" t="s">
        <v>43</v>
      </c>
      <c r="B114" s="34">
        <v>0</v>
      </c>
      <c r="C114" s="34">
        <v>0</v>
      </c>
      <c r="D114" s="34">
        <v>0</v>
      </c>
      <c r="E114" s="34">
        <v>0</v>
      </c>
      <c r="F114" s="34">
        <v>0</v>
      </c>
      <c r="G114" s="34">
        <f t="shared" si="13"/>
        <v>0</v>
      </c>
    </row>
    <row r="115" spans="1:7" x14ac:dyDescent="0.2">
      <c r="A115" s="3" t="s">
        <v>44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f t="shared" si="13"/>
        <v>0</v>
      </c>
    </row>
    <row r="116" spans="1:7" x14ac:dyDescent="0.2">
      <c r="A116" s="3" t="s">
        <v>45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f t="shared" si="13"/>
        <v>0</v>
      </c>
    </row>
    <row r="117" spans="1:7" x14ac:dyDescent="0.2">
      <c r="A117" s="3" t="s">
        <v>46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f t="shared" si="13"/>
        <v>0</v>
      </c>
    </row>
    <row r="118" spans="1:7" x14ac:dyDescent="0.2">
      <c r="A118" s="2" t="s">
        <v>47</v>
      </c>
      <c r="B118" s="33">
        <f>SUM(B119:B127)</f>
        <v>4097348.52</v>
      </c>
      <c r="C118" s="33">
        <f t="shared" ref="C118:F118" si="16">SUM(C119:C127)</f>
        <v>38279535.829999998</v>
      </c>
      <c r="D118" s="33">
        <f t="shared" si="16"/>
        <v>42376884.350000001</v>
      </c>
      <c r="E118" s="33">
        <f t="shared" si="16"/>
        <v>31322971.800000001</v>
      </c>
      <c r="F118" s="33">
        <f t="shared" si="16"/>
        <v>30117971.800000001</v>
      </c>
      <c r="G118" s="33">
        <f t="shared" si="13"/>
        <v>11053912.550000001</v>
      </c>
    </row>
    <row r="119" spans="1:7" x14ac:dyDescent="0.2">
      <c r="A119" s="3" t="s">
        <v>48</v>
      </c>
      <c r="B119" s="34">
        <v>4097348.52</v>
      </c>
      <c r="C119" s="34">
        <v>5157820.26</v>
      </c>
      <c r="D119" s="34">
        <v>9255168.7799999993</v>
      </c>
      <c r="E119" s="34">
        <v>4203154.3500000006</v>
      </c>
      <c r="F119" s="34">
        <v>4203154.3500000006</v>
      </c>
      <c r="G119" s="34">
        <v>5052014.43</v>
      </c>
    </row>
    <row r="120" spans="1:7" x14ac:dyDescent="0.2">
      <c r="A120" s="3" t="s">
        <v>49</v>
      </c>
      <c r="B120" s="34">
        <v>0</v>
      </c>
      <c r="C120" s="34">
        <v>598368.21</v>
      </c>
      <c r="D120" s="34">
        <v>598368.21</v>
      </c>
      <c r="E120" s="34">
        <v>478500</v>
      </c>
      <c r="F120" s="34">
        <v>478500</v>
      </c>
      <c r="G120" s="34">
        <v>119868.20999999996</v>
      </c>
    </row>
    <row r="121" spans="1:7" x14ac:dyDescent="0.2">
      <c r="A121" s="3" t="s">
        <v>50</v>
      </c>
      <c r="B121" s="34">
        <v>0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</row>
    <row r="122" spans="1:7" x14ac:dyDescent="0.2">
      <c r="A122" s="3" t="s">
        <v>51</v>
      </c>
      <c r="B122" s="34">
        <v>0</v>
      </c>
      <c r="C122" s="34">
        <v>20786648.949999999</v>
      </c>
      <c r="D122" s="34">
        <v>20786648.949999999</v>
      </c>
      <c r="E122" s="34">
        <v>20743481</v>
      </c>
      <c r="F122" s="34">
        <v>19538481</v>
      </c>
      <c r="G122" s="34">
        <v>43167.949999999255</v>
      </c>
    </row>
    <row r="123" spans="1:7" x14ac:dyDescent="0.2">
      <c r="A123" s="3" t="s">
        <v>52</v>
      </c>
      <c r="B123" s="34">
        <v>0</v>
      </c>
      <c r="C123" s="34">
        <v>6589999.9199999999</v>
      </c>
      <c r="D123" s="34">
        <v>6589999.9199999999</v>
      </c>
      <c r="E123" s="34">
        <v>3961999.2</v>
      </c>
      <c r="F123" s="34">
        <v>3961999.2</v>
      </c>
      <c r="G123" s="34">
        <v>2628000.7199999997</v>
      </c>
    </row>
    <row r="124" spans="1:7" x14ac:dyDescent="0.2">
      <c r="A124" s="3" t="s">
        <v>53</v>
      </c>
      <c r="B124" s="34">
        <v>0</v>
      </c>
      <c r="C124" s="34">
        <v>213410.64</v>
      </c>
      <c r="D124" s="34">
        <v>213410.64</v>
      </c>
      <c r="E124" s="34">
        <v>20549.400000000001</v>
      </c>
      <c r="F124" s="34">
        <v>20549.400000000001</v>
      </c>
      <c r="G124" s="34">
        <v>192861.24000000002</v>
      </c>
    </row>
    <row r="125" spans="1:7" x14ac:dyDescent="0.2">
      <c r="A125" s="3" t="s">
        <v>54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</row>
    <row r="126" spans="1:7" x14ac:dyDescent="0.2">
      <c r="A126" s="3" t="s">
        <v>55</v>
      </c>
      <c r="B126" s="34">
        <v>0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</row>
    <row r="127" spans="1:7" x14ac:dyDescent="0.2">
      <c r="A127" s="3" t="s">
        <v>56</v>
      </c>
      <c r="B127" s="34">
        <v>0</v>
      </c>
      <c r="C127" s="34">
        <v>4933287.8499999996</v>
      </c>
      <c r="D127" s="34">
        <v>4933287.8499999996</v>
      </c>
      <c r="E127" s="34">
        <v>1915287.85</v>
      </c>
      <c r="F127" s="34">
        <v>1915287.85</v>
      </c>
      <c r="G127" s="34">
        <v>3018000</v>
      </c>
    </row>
    <row r="128" spans="1:7" x14ac:dyDescent="0.2">
      <c r="A128" s="2" t="s">
        <v>57</v>
      </c>
      <c r="B128" s="33">
        <f>SUM(B129:B131)</f>
        <v>272912066.04000002</v>
      </c>
      <c r="C128" s="33">
        <f t="shared" ref="C128:F128" si="17">SUM(C129:C131)</f>
        <v>1270839079.9899998</v>
      </c>
      <c r="D128" s="33">
        <f t="shared" si="17"/>
        <v>1543751146.0299997</v>
      </c>
      <c r="E128" s="33">
        <f t="shared" si="17"/>
        <v>832636009.64999998</v>
      </c>
      <c r="F128" s="33">
        <f t="shared" si="17"/>
        <v>834012743.33999991</v>
      </c>
      <c r="G128" s="33">
        <f t="shared" si="13"/>
        <v>711115136.37999976</v>
      </c>
    </row>
    <row r="129" spans="1:7" x14ac:dyDescent="0.2">
      <c r="A129" s="3" t="s">
        <v>58</v>
      </c>
      <c r="B129" s="34">
        <v>191623582.57000002</v>
      </c>
      <c r="C129" s="34">
        <v>945912918.4599998</v>
      </c>
      <c r="D129" s="34">
        <v>1137536501.0299997</v>
      </c>
      <c r="E129" s="34">
        <v>585235346.66999996</v>
      </c>
      <c r="F129" s="34">
        <v>586772359.3499999</v>
      </c>
      <c r="G129" s="34">
        <v>552301154.36000001</v>
      </c>
    </row>
    <row r="130" spans="1:7" x14ac:dyDescent="0.2">
      <c r="A130" s="3" t="s">
        <v>59</v>
      </c>
      <c r="B130" s="34">
        <v>81288483.469999999</v>
      </c>
      <c r="C130" s="34">
        <v>324926161.53000009</v>
      </c>
      <c r="D130" s="34">
        <v>406214645.00000012</v>
      </c>
      <c r="E130" s="34">
        <v>247400662.97999999</v>
      </c>
      <c r="F130" s="34">
        <v>247240383.98999998</v>
      </c>
      <c r="G130" s="34">
        <v>158813982.01999995</v>
      </c>
    </row>
    <row r="131" spans="1:7" x14ac:dyDescent="0.2">
      <c r="A131" s="3" t="s">
        <v>60</v>
      </c>
      <c r="B131" s="34">
        <v>0</v>
      </c>
      <c r="C131" s="34">
        <v>0</v>
      </c>
      <c r="D131" s="34">
        <v>0</v>
      </c>
      <c r="E131" s="34">
        <v>0</v>
      </c>
      <c r="F131" s="34">
        <v>0</v>
      </c>
      <c r="G131" s="34">
        <v>0</v>
      </c>
    </row>
    <row r="132" spans="1:7" x14ac:dyDescent="0.2">
      <c r="A132" s="2" t="s">
        <v>61</v>
      </c>
      <c r="B132" s="33">
        <f>SUM(B133:B140)</f>
        <v>0</v>
      </c>
      <c r="C132" s="33">
        <f t="shared" ref="C132:F132" si="18">SUM(C133:C140)</f>
        <v>0</v>
      </c>
      <c r="D132" s="33">
        <f t="shared" si="18"/>
        <v>0</v>
      </c>
      <c r="E132" s="33">
        <f t="shared" si="18"/>
        <v>0</v>
      </c>
      <c r="F132" s="33">
        <f t="shared" si="18"/>
        <v>0</v>
      </c>
      <c r="G132" s="33">
        <f t="shared" si="13"/>
        <v>0</v>
      </c>
    </row>
    <row r="133" spans="1:7" x14ac:dyDescent="0.2">
      <c r="A133" s="3" t="s">
        <v>62</v>
      </c>
      <c r="B133" s="34">
        <v>0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</row>
    <row r="134" spans="1:7" x14ac:dyDescent="0.2">
      <c r="A134" s="3" t="s">
        <v>63</v>
      </c>
      <c r="B134" s="34">
        <v>0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</row>
    <row r="135" spans="1:7" x14ac:dyDescent="0.2">
      <c r="A135" s="3" t="s">
        <v>64</v>
      </c>
      <c r="B135" s="34">
        <v>0</v>
      </c>
      <c r="C135" s="34">
        <v>0</v>
      </c>
      <c r="D135" s="34">
        <v>0</v>
      </c>
      <c r="E135" s="34">
        <v>0</v>
      </c>
      <c r="F135" s="34">
        <v>0</v>
      </c>
      <c r="G135" s="34">
        <v>0</v>
      </c>
    </row>
    <row r="136" spans="1:7" x14ac:dyDescent="0.2">
      <c r="A136" s="3" t="s">
        <v>65</v>
      </c>
      <c r="B136" s="34">
        <v>0</v>
      </c>
      <c r="C136" s="34">
        <v>0</v>
      </c>
      <c r="D136" s="34">
        <v>0</v>
      </c>
      <c r="E136" s="34">
        <v>0</v>
      </c>
      <c r="F136" s="34">
        <v>0</v>
      </c>
      <c r="G136" s="34">
        <v>0</v>
      </c>
    </row>
    <row r="137" spans="1:7" x14ac:dyDescent="0.2">
      <c r="A137" s="3" t="s">
        <v>66</v>
      </c>
      <c r="B137" s="34">
        <v>0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</row>
    <row r="138" spans="1:7" x14ac:dyDescent="0.2">
      <c r="A138" s="3" t="s">
        <v>67</v>
      </c>
      <c r="B138" s="34">
        <v>0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</row>
    <row r="139" spans="1:7" x14ac:dyDescent="0.2">
      <c r="A139" s="3" t="s">
        <v>68</v>
      </c>
      <c r="B139" s="34">
        <v>0</v>
      </c>
      <c r="C139" s="34">
        <v>0</v>
      </c>
      <c r="D139" s="34">
        <v>0</v>
      </c>
      <c r="E139" s="34">
        <v>0</v>
      </c>
      <c r="F139" s="34">
        <v>0</v>
      </c>
      <c r="G139" s="34">
        <f t="shared" si="13"/>
        <v>0</v>
      </c>
    </row>
    <row r="140" spans="1:7" x14ac:dyDescent="0.2">
      <c r="A140" s="3" t="s">
        <v>69</v>
      </c>
      <c r="B140" s="34">
        <v>0</v>
      </c>
      <c r="C140" s="34">
        <v>0</v>
      </c>
      <c r="D140" s="34">
        <v>0</v>
      </c>
      <c r="E140" s="34">
        <v>0</v>
      </c>
      <c r="F140" s="34">
        <v>0</v>
      </c>
      <c r="G140" s="34">
        <v>0</v>
      </c>
    </row>
    <row r="141" spans="1:7" x14ac:dyDescent="0.2">
      <c r="A141" s="2" t="s">
        <v>70</v>
      </c>
      <c r="B141" s="33">
        <f>SUM(B142:B144)</f>
        <v>0</v>
      </c>
      <c r="C141" s="33">
        <f t="shared" ref="C141:F141" si="19">SUM(C142:C144)</f>
        <v>0</v>
      </c>
      <c r="D141" s="33">
        <f t="shared" si="19"/>
        <v>0</v>
      </c>
      <c r="E141" s="33">
        <f t="shared" si="19"/>
        <v>0</v>
      </c>
      <c r="F141" s="33">
        <f t="shared" si="19"/>
        <v>0</v>
      </c>
      <c r="G141" s="33">
        <f t="shared" si="13"/>
        <v>0</v>
      </c>
    </row>
    <row r="142" spans="1:7" x14ac:dyDescent="0.2">
      <c r="A142" s="3" t="s">
        <v>71</v>
      </c>
      <c r="B142" s="34">
        <v>0</v>
      </c>
      <c r="C142" s="34">
        <v>0</v>
      </c>
      <c r="D142" s="34">
        <v>0</v>
      </c>
      <c r="E142" s="34">
        <v>0</v>
      </c>
      <c r="F142" s="34">
        <v>0</v>
      </c>
      <c r="G142" s="34">
        <f t="shared" si="13"/>
        <v>0</v>
      </c>
    </row>
    <row r="143" spans="1:7" x14ac:dyDescent="0.2">
      <c r="A143" s="3" t="s">
        <v>72</v>
      </c>
      <c r="B143" s="34">
        <v>0</v>
      </c>
      <c r="C143" s="34">
        <v>0</v>
      </c>
      <c r="D143" s="34">
        <v>0</v>
      </c>
      <c r="E143" s="34">
        <v>0</v>
      </c>
      <c r="F143" s="34">
        <v>0</v>
      </c>
      <c r="G143" s="34">
        <v>0</v>
      </c>
    </row>
    <row r="144" spans="1:7" x14ac:dyDescent="0.2">
      <c r="A144" s="3" t="s">
        <v>73</v>
      </c>
      <c r="B144" s="34">
        <v>0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</row>
    <row r="145" spans="1:7" x14ac:dyDescent="0.2">
      <c r="A145" s="2" t="s">
        <v>74</v>
      </c>
      <c r="B145" s="33">
        <f>SUM(B146:B152)</f>
        <v>170182093.25</v>
      </c>
      <c r="C145" s="33">
        <f t="shared" ref="C145:F145" si="20">SUM(C146:C152)</f>
        <v>0</v>
      </c>
      <c r="D145" s="33">
        <f t="shared" si="20"/>
        <v>170182093.25</v>
      </c>
      <c r="E145" s="33">
        <f t="shared" si="20"/>
        <v>168727643.75999999</v>
      </c>
      <c r="F145" s="33">
        <f t="shared" si="20"/>
        <v>168727643.75999999</v>
      </c>
      <c r="G145" s="33">
        <f t="shared" ref="G145" si="21">D145-E145</f>
        <v>1454449.4900000095</v>
      </c>
    </row>
    <row r="146" spans="1:7" x14ac:dyDescent="0.2">
      <c r="A146" s="3" t="s">
        <v>75</v>
      </c>
      <c r="B146" s="34">
        <v>66246906.670000002</v>
      </c>
      <c r="C146" s="34">
        <v>0</v>
      </c>
      <c r="D146" s="34">
        <v>66246906.670000002</v>
      </c>
      <c r="E146" s="34">
        <v>66246906.670000002</v>
      </c>
      <c r="F146" s="34">
        <v>66246906.670000002</v>
      </c>
      <c r="G146" s="34">
        <v>0</v>
      </c>
    </row>
    <row r="147" spans="1:7" x14ac:dyDescent="0.2">
      <c r="A147" s="3" t="s">
        <v>76</v>
      </c>
      <c r="B147" s="34">
        <v>103658398.42</v>
      </c>
      <c r="C147" s="34">
        <v>0</v>
      </c>
      <c r="D147" s="34">
        <v>103658398.42</v>
      </c>
      <c r="E147" s="34">
        <v>102391789.91</v>
      </c>
      <c r="F147" s="34">
        <v>102391789.91</v>
      </c>
      <c r="G147" s="34">
        <v>1266608.5100000054</v>
      </c>
    </row>
    <row r="148" spans="1:7" x14ac:dyDescent="0.2">
      <c r="A148" s="3" t="s">
        <v>77</v>
      </c>
      <c r="B148" s="34"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</row>
    <row r="149" spans="1:7" x14ac:dyDescent="0.2">
      <c r="A149" s="3" t="s">
        <v>78</v>
      </c>
      <c r="B149" s="34">
        <v>276788.15999999997</v>
      </c>
      <c r="C149" s="34">
        <v>0</v>
      </c>
      <c r="D149" s="34">
        <v>276788.15999999997</v>
      </c>
      <c r="E149" s="34">
        <v>88947.18</v>
      </c>
      <c r="F149" s="34">
        <v>88947.18</v>
      </c>
      <c r="G149" s="34">
        <v>187840.97999999998</v>
      </c>
    </row>
    <row r="150" spans="1:7" x14ac:dyDescent="0.2">
      <c r="A150" s="3" t="s">
        <v>79</v>
      </c>
      <c r="B150" s="34"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</row>
    <row r="151" spans="1:7" x14ac:dyDescent="0.2">
      <c r="A151" s="3" t="s">
        <v>80</v>
      </c>
      <c r="B151" s="34">
        <v>0</v>
      </c>
      <c r="C151" s="34">
        <v>0</v>
      </c>
      <c r="D151" s="34">
        <v>0</v>
      </c>
      <c r="E151" s="34">
        <v>0</v>
      </c>
      <c r="F151" s="34">
        <v>0</v>
      </c>
      <c r="G151" s="34">
        <v>0</v>
      </c>
    </row>
    <row r="152" spans="1:7" x14ac:dyDescent="0.2">
      <c r="A152" s="3" t="s">
        <v>81</v>
      </c>
      <c r="B152" s="34">
        <v>0</v>
      </c>
      <c r="C152" s="34">
        <v>0</v>
      </c>
      <c r="D152" s="34">
        <v>0</v>
      </c>
      <c r="E152" s="34">
        <v>0</v>
      </c>
      <c r="F152" s="34">
        <v>0</v>
      </c>
      <c r="G152" s="34">
        <v>0</v>
      </c>
    </row>
    <row r="153" spans="1:7" ht="5.0999999999999996" customHeight="1" x14ac:dyDescent="0.2">
      <c r="A153" s="2"/>
      <c r="B153" s="34"/>
      <c r="C153" s="34"/>
      <c r="D153" s="34"/>
      <c r="E153" s="34"/>
      <c r="F153" s="34"/>
      <c r="G153" s="34"/>
    </row>
    <row r="154" spans="1:7" x14ac:dyDescent="0.2">
      <c r="A154" s="1" t="s">
        <v>83</v>
      </c>
      <c r="B154" s="33">
        <f>B4+B79</f>
        <v>4748469096.2299995</v>
      </c>
      <c r="C154" s="33">
        <f t="shared" ref="C154:G154" si="22">C4+C79</f>
        <v>2650252955.0100002</v>
      </c>
      <c r="D154" s="33">
        <f t="shared" si="22"/>
        <v>7398722051.2399998</v>
      </c>
      <c r="E154" s="33">
        <f t="shared" si="22"/>
        <v>5518288436.8799992</v>
      </c>
      <c r="F154" s="33">
        <f t="shared" si="22"/>
        <v>5485140316.3999996</v>
      </c>
      <c r="G154" s="33">
        <f t="shared" si="22"/>
        <v>1880433614.3599997</v>
      </c>
    </row>
    <row r="155" spans="1:7" ht="5.0999999999999996" customHeight="1" x14ac:dyDescent="0.2">
      <c r="A155" s="4"/>
      <c r="B155" s="35"/>
      <c r="C155" s="35"/>
      <c r="D155" s="35"/>
      <c r="E155" s="35"/>
      <c r="F155" s="35"/>
      <c r="G155" s="35"/>
    </row>
    <row r="162" spans="1:5" x14ac:dyDescent="0.2">
      <c r="A162" s="42"/>
      <c r="C162" s="42"/>
      <c r="D162" s="42"/>
      <c r="E162" s="42"/>
    </row>
    <row r="163" spans="1:5" x14ac:dyDescent="0.2">
      <c r="A163" s="36" t="s">
        <v>221</v>
      </c>
      <c r="B163" s="36"/>
      <c r="C163" s="47" t="s">
        <v>222</v>
      </c>
      <c r="D163" s="47"/>
      <c r="E163" s="47"/>
    </row>
    <row r="164" spans="1:5" x14ac:dyDescent="0.2">
      <c r="A164" s="36" t="s">
        <v>223</v>
      </c>
      <c r="B164" s="36"/>
      <c r="C164" s="48" t="s">
        <v>224</v>
      </c>
      <c r="D164" s="48"/>
      <c r="E164" s="48"/>
    </row>
  </sheetData>
  <mergeCells count="4">
    <mergeCell ref="A1:G1"/>
    <mergeCell ref="B2:F2"/>
    <mergeCell ref="C163:E163"/>
    <mergeCell ref="C164:E16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view="pageBreakPreview" topLeftCell="A3" zoomScaleNormal="100" zoomScaleSheetLayoutView="100" workbookViewId="0">
      <selection activeCell="A3" sqref="A3"/>
    </sheetView>
  </sheetViews>
  <sheetFormatPr baseColWidth="10" defaultColWidth="12" defaultRowHeight="10.199999999999999" x14ac:dyDescent="0.2"/>
  <cols>
    <col min="1" max="1" width="45.77734375" style="5" customWidth="1"/>
    <col min="2" max="2" width="14" style="5" bestFit="1" customWidth="1"/>
    <col min="3" max="3" width="14.33203125" style="5" bestFit="1" customWidth="1"/>
    <col min="4" max="6" width="14" style="5" bestFit="1" customWidth="1"/>
    <col min="7" max="7" width="16" style="5" bestFit="1" customWidth="1"/>
    <col min="8" max="16384" width="12" style="5"/>
  </cols>
  <sheetData>
    <row r="1" spans="1:7" ht="50.4" customHeight="1" x14ac:dyDescent="0.2">
      <c r="A1" s="43" t="s">
        <v>141</v>
      </c>
      <c r="B1" s="44"/>
      <c r="C1" s="44"/>
      <c r="D1" s="44"/>
      <c r="E1" s="44"/>
      <c r="F1" s="44"/>
      <c r="G1" s="45"/>
    </row>
    <row r="2" spans="1:7" x14ac:dyDescent="0.2">
      <c r="A2" s="6"/>
      <c r="B2" s="49" t="s">
        <v>0</v>
      </c>
      <c r="C2" s="49"/>
      <c r="D2" s="49"/>
      <c r="E2" s="49"/>
      <c r="F2" s="49"/>
      <c r="G2" s="6"/>
    </row>
    <row r="3" spans="1:7" ht="20.399999999999999" x14ac:dyDescent="0.2">
      <c r="A3" s="7" t="s">
        <v>1</v>
      </c>
      <c r="B3" s="26" t="s">
        <v>2</v>
      </c>
      <c r="C3" s="26" t="s">
        <v>84</v>
      </c>
      <c r="D3" s="26" t="s">
        <v>85</v>
      </c>
      <c r="E3" s="26" t="s">
        <v>5</v>
      </c>
      <c r="F3" s="26" t="s">
        <v>86</v>
      </c>
      <c r="G3" s="7" t="s">
        <v>87</v>
      </c>
    </row>
    <row r="4" spans="1:7" x14ac:dyDescent="0.2">
      <c r="A4" s="8" t="s">
        <v>88</v>
      </c>
      <c r="B4" s="9"/>
      <c r="C4" s="9"/>
      <c r="D4" s="9"/>
      <c r="E4" s="9"/>
      <c r="F4" s="9"/>
      <c r="G4" s="9"/>
    </row>
    <row r="5" spans="1:7" x14ac:dyDescent="0.2">
      <c r="A5" s="10" t="s">
        <v>89</v>
      </c>
      <c r="B5" s="33">
        <f t="shared" ref="B5:G5" si="0">SUM(B6:B82)</f>
        <v>3935873451.9299998</v>
      </c>
      <c r="C5" s="33">
        <f t="shared" si="0"/>
        <v>1128886393.3399997</v>
      </c>
      <c r="D5" s="33">
        <f t="shared" si="0"/>
        <v>5064759845.2699995</v>
      </c>
      <c r="E5" s="33">
        <f t="shared" si="0"/>
        <v>3990068451.8100014</v>
      </c>
      <c r="F5" s="33">
        <f t="shared" si="0"/>
        <v>3956570357.8400006</v>
      </c>
      <c r="G5" s="33">
        <f t="shared" si="0"/>
        <v>1074691393.46</v>
      </c>
    </row>
    <row r="6" spans="1:7" x14ac:dyDescent="0.2">
      <c r="A6" s="11" t="s">
        <v>142</v>
      </c>
      <c r="B6" s="34">
        <v>2418972.12</v>
      </c>
      <c r="C6" s="34">
        <v>9.0949470177292824E-11</v>
      </c>
      <c r="D6" s="34">
        <v>2418972.1199999996</v>
      </c>
      <c r="E6" s="34">
        <v>2408346.2999999998</v>
      </c>
      <c r="F6" s="34">
        <v>2403387.12</v>
      </c>
      <c r="G6" s="34">
        <v>10625.819999999994</v>
      </c>
    </row>
    <row r="7" spans="1:7" x14ac:dyDescent="0.2">
      <c r="A7" s="11" t="s">
        <v>143</v>
      </c>
      <c r="B7" s="34">
        <v>3408846.54</v>
      </c>
      <c r="C7" s="34">
        <v>-421079.77000000019</v>
      </c>
      <c r="D7" s="34">
        <v>2987766.7700000005</v>
      </c>
      <c r="E7" s="34">
        <v>2772847.93</v>
      </c>
      <c r="F7" s="34">
        <v>2770743.93</v>
      </c>
      <c r="G7" s="34">
        <v>214918.84000000003</v>
      </c>
    </row>
    <row r="8" spans="1:7" x14ac:dyDescent="0.2">
      <c r="A8" s="11" t="s">
        <v>144</v>
      </c>
      <c r="B8" s="34">
        <v>18368887.300000001</v>
      </c>
      <c r="C8" s="34">
        <v>-922150.28999999911</v>
      </c>
      <c r="D8" s="34">
        <v>17446737.010000002</v>
      </c>
      <c r="E8" s="34">
        <v>17051094.98</v>
      </c>
      <c r="F8" s="34">
        <v>17048990.98</v>
      </c>
      <c r="G8" s="34">
        <v>395642.03000000038</v>
      </c>
    </row>
    <row r="9" spans="1:7" x14ac:dyDescent="0.2">
      <c r="A9" s="11" t="s">
        <v>145</v>
      </c>
      <c r="B9" s="34">
        <v>2123820</v>
      </c>
      <c r="C9" s="34">
        <v>0</v>
      </c>
      <c r="D9" s="34">
        <v>2123820</v>
      </c>
      <c r="E9" s="34">
        <v>2097096</v>
      </c>
      <c r="F9" s="34">
        <v>2097096</v>
      </c>
      <c r="G9" s="34">
        <v>26724</v>
      </c>
    </row>
    <row r="10" spans="1:7" x14ac:dyDescent="0.2">
      <c r="A10" s="11" t="s">
        <v>146</v>
      </c>
      <c r="B10" s="34">
        <v>11518607.160000004</v>
      </c>
      <c r="C10" s="34">
        <v>-1282519.1499999999</v>
      </c>
      <c r="D10" s="34">
        <v>10236088.01</v>
      </c>
      <c r="E10" s="34">
        <v>9852625.4500000011</v>
      </c>
      <c r="F10" s="34">
        <v>9607531.6900000032</v>
      </c>
      <c r="G10" s="34">
        <v>383462.55999999994</v>
      </c>
    </row>
    <row r="11" spans="1:7" x14ac:dyDescent="0.2">
      <c r="A11" s="11" t="s">
        <v>147</v>
      </c>
      <c r="B11" s="34">
        <v>9330876.9300000016</v>
      </c>
      <c r="C11" s="34">
        <v>261065.55000000005</v>
      </c>
      <c r="D11" s="34">
        <v>9591942.4800000004</v>
      </c>
      <c r="E11" s="34">
        <v>9313332.5499999989</v>
      </c>
      <c r="F11" s="34">
        <v>9099559.6099999994</v>
      </c>
      <c r="G11" s="34">
        <v>278609.93000000017</v>
      </c>
    </row>
    <row r="12" spans="1:7" x14ac:dyDescent="0.2">
      <c r="A12" s="11" t="s">
        <v>148</v>
      </c>
      <c r="B12" s="34">
        <v>144147.16</v>
      </c>
      <c r="C12" s="34">
        <v>-990</v>
      </c>
      <c r="D12" s="34">
        <v>143157.16</v>
      </c>
      <c r="E12" s="34">
        <v>65747.56</v>
      </c>
      <c r="F12" s="34">
        <v>66657.56</v>
      </c>
      <c r="G12" s="34">
        <v>77409.600000000006</v>
      </c>
    </row>
    <row r="13" spans="1:7" x14ac:dyDescent="0.2">
      <c r="A13" s="11" t="s">
        <v>149</v>
      </c>
      <c r="B13" s="34">
        <v>24959481.520000003</v>
      </c>
      <c r="C13" s="34">
        <v>2350624.7699999996</v>
      </c>
      <c r="D13" s="34">
        <v>27310106.289999999</v>
      </c>
      <c r="E13" s="34">
        <v>24844028.550000001</v>
      </c>
      <c r="F13" s="34">
        <v>24679283.989999998</v>
      </c>
      <c r="G13" s="34">
        <v>2466077.7399999993</v>
      </c>
    </row>
    <row r="14" spans="1:7" x14ac:dyDescent="0.2">
      <c r="A14" s="11" t="s">
        <v>150</v>
      </c>
      <c r="B14" s="34">
        <v>291393.48</v>
      </c>
      <c r="C14" s="34">
        <v>-781.63999999999942</v>
      </c>
      <c r="D14" s="34">
        <v>290611.83999999997</v>
      </c>
      <c r="E14" s="34">
        <v>182580.55</v>
      </c>
      <c r="F14" s="34">
        <v>182930.55</v>
      </c>
      <c r="G14" s="34">
        <v>108031.28999999996</v>
      </c>
    </row>
    <row r="15" spans="1:7" x14ac:dyDescent="0.2">
      <c r="A15" s="11" t="s">
        <v>151</v>
      </c>
      <c r="B15" s="34">
        <v>11549029.119999999</v>
      </c>
      <c r="C15" s="34">
        <v>6462544.6200000001</v>
      </c>
      <c r="D15" s="34">
        <v>18011573.739999998</v>
      </c>
      <c r="E15" s="34">
        <v>13266802.760000002</v>
      </c>
      <c r="F15" s="34">
        <v>12975916.720000003</v>
      </c>
      <c r="G15" s="34">
        <v>4744770.9800000004</v>
      </c>
    </row>
    <row r="16" spans="1:7" x14ac:dyDescent="0.2">
      <c r="A16" s="11" t="s">
        <v>152</v>
      </c>
      <c r="B16" s="34">
        <v>13388331.369999995</v>
      </c>
      <c r="C16" s="34">
        <v>884162.94000000053</v>
      </c>
      <c r="D16" s="34">
        <v>14272494.310000001</v>
      </c>
      <c r="E16" s="34">
        <v>13136892.409999993</v>
      </c>
      <c r="F16" s="34">
        <v>12780991.859999994</v>
      </c>
      <c r="G16" s="34">
        <v>1135601.9000000004</v>
      </c>
    </row>
    <row r="17" spans="1:7" x14ac:dyDescent="0.2">
      <c r="A17" s="11" t="s">
        <v>153</v>
      </c>
      <c r="B17" s="34">
        <v>5593866.8399999999</v>
      </c>
      <c r="C17" s="34">
        <v>-52355.570000000029</v>
      </c>
      <c r="D17" s="34">
        <v>5541511.2700000005</v>
      </c>
      <c r="E17" s="34">
        <v>5416905.7499999981</v>
      </c>
      <c r="F17" s="34">
        <v>5223253.2399999993</v>
      </c>
      <c r="G17" s="34">
        <v>124605.52000000008</v>
      </c>
    </row>
    <row r="18" spans="1:7" x14ac:dyDescent="0.2">
      <c r="A18" s="11" t="s">
        <v>154</v>
      </c>
      <c r="B18" s="34">
        <v>5691308.96</v>
      </c>
      <c r="C18" s="34">
        <v>-97596.440000000061</v>
      </c>
      <c r="D18" s="34">
        <v>5593712.5200000023</v>
      </c>
      <c r="E18" s="34">
        <v>5319158.0100000026</v>
      </c>
      <c r="F18" s="34">
        <v>5091229.6000000034</v>
      </c>
      <c r="G18" s="34">
        <v>274554.5100000003</v>
      </c>
    </row>
    <row r="19" spans="1:7" x14ac:dyDescent="0.2">
      <c r="A19" s="11" t="s">
        <v>155</v>
      </c>
      <c r="B19" s="34">
        <v>18707250.640000004</v>
      </c>
      <c r="C19" s="34">
        <v>-4668101.6699999981</v>
      </c>
      <c r="D19" s="34">
        <v>14039148.970000003</v>
      </c>
      <c r="E19" s="34">
        <v>13623811.669999996</v>
      </c>
      <c r="F19" s="34">
        <v>13263014.810000001</v>
      </c>
      <c r="G19" s="34">
        <v>415337.3</v>
      </c>
    </row>
    <row r="20" spans="1:7" x14ac:dyDescent="0.2">
      <c r="A20" s="11" t="s">
        <v>156</v>
      </c>
      <c r="B20" s="34">
        <v>17090768.689999998</v>
      </c>
      <c r="C20" s="34">
        <v>1553515.7700000005</v>
      </c>
      <c r="D20" s="34">
        <v>18644284.460000005</v>
      </c>
      <c r="E20" s="34">
        <v>13937824.089999996</v>
      </c>
      <c r="F20" s="34">
        <v>13490881.979999997</v>
      </c>
      <c r="G20" s="34">
        <v>4706460.3699999992</v>
      </c>
    </row>
    <row r="21" spans="1:7" x14ac:dyDescent="0.2">
      <c r="A21" s="11" t="s">
        <v>157</v>
      </c>
      <c r="B21" s="34">
        <v>5833564.46</v>
      </c>
      <c r="C21" s="34">
        <v>-412124.67</v>
      </c>
      <c r="D21" s="34">
        <v>5421439.7899999991</v>
      </c>
      <c r="E21" s="34">
        <v>5090140.5799999991</v>
      </c>
      <c r="F21" s="34">
        <v>4919854.1499999985</v>
      </c>
      <c r="G21" s="34">
        <v>331299.21000000025</v>
      </c>
    </row>
    <row r="22" spans="1:7" x14ac:dyDescent="0.2">
      <c r="A22" s="11" t="s">
        <v>158</v>
      </c>
      <c r="B22" s="34">
        <v>7040515.7200000007</v>
      </c>
      <c r="C22" s="34">
        <v>702156.64000000071</v>
      </c>
      <c r="D22" s="34">
        <v>7742672.3599999985</v>
      </c>
      <c r="E22" s="34">
        <v>6683544.0399999963</v>
      </c>
      <c r="F22" s="34">
        <v>6535472.3399999971</v>
      </c>
      <c r="G22" s="34">
        <v>1059128.3200000005</v>
      </c>
    </row>
    <row r="23" spans="1:7" x14ac:dyDescent="0.2">
      <c r="A23" s="11" t="s">
        <v>159</v>
      </c>
      <c r="B23" s="34">
        <v>1722504.2400000005</v>
      </c>
      <c r="C23" s="34">
        <v>-10543.730000000149</v>
      </c>
      <c r="D23" s="34">
        <v>1711960.51</v>
      </c>
      <c r="E23" s="34">
        <v>1701230.2899999998</v>
      </c>
      <c r="F23" s="34">
        <v>1554009.66</v>
      </c>
      <c r="G23" s="34">
        <v>10730.21999999999</v>
      </c>
    </row>
    <row r="24" spans="1:7" x14ac:dyDescent="0.2">
      <c r="A24" s="11" t="s">
        <v>160</v>
      </c>
      <c r="B24" s="34">
        <v>11684258.109999999</v>
      </c>
      <c r="C24" s="34">
        <v>-4120112.7600000002</v>
      </c>
      <c r="D24" s="34">
        <v>7564145.3500000015</v>
      </c>
      <c r="E24" s="34">
        <v>6929610.0299999993</v>
      </c>
      <c r="F24" s="34">
        <v>6741182.9499999974</v>
      </c>
      <c r="G24" s="34">
        <v>634535.31999999983</v>
      </c>
    </row>
    <row r="25" spans="1:7" x14ac:dyDescent="0.2">
      <c r="A25" s="11" t="s">
        <v>161</v>
      </c>
      <c r="B25" s="34">
        <v>14945180.150000002</v>
      </c>
      <c r="C25" s="34">
        <v>1708122.93</v>
      </c>
      <c r="D25" s="34">
        <v>16653303.08</v>
      </c>
      <c r="E25" s="34">
        <v>14802738.779999996</v>
      </c>
      <c r="F25" s="34">
        <v>14381869.469999995</v>
      </c>
      <c r="G25" s="34">
        <v>1850564.3</v>
      </c>
    </row>
    <row r="26" spans="1:7" x14ac:dyDescent="0.2">
      <c r="A26" s="11" t="s">
        <v>162</v>
      </c>
      <c r="B26" s="34">
        <v>20776191.169999998</v>
      </c>
      <c r="C26" s="34">
        <v>1734986.0000000007</v>
      </c>
      <c r="D26" s="34">
        <v>22511177.169999998</v>
      </c>
      <c r="E26" s="34">
        <v>20965037.110000003</v>
      </c>
      <c r="F26" s="34">
        <v>20622424.02</v>
      </c>
      <c r="G26" s="34">
        <v>1546140.06</v>
      </c>
    </row>
    <row r="27" spans="1:7" x14ac:dyDescent="0.2">
      <c r="A27" s="11" t="s">
        <v>163</v>
      </c>
      <c r="B27" s="34">
        <v>100423513.95999999</v>
      </c>
      <c r="C27" s="34">
        <v>885086.400000002</v>
      </c>
      <c r="D27" s="34">
        <v>101308600.36000001</v>
      </c>
      <c r="E27" s="34">
        <v>89929826.780000031</v>
      </c>
      <c r="F27" s="34">
        <v>88545741.640000015</v>
      </c>
      <c r="G27" s="34">
        <v>11378773.58</v>
      </c>
    </row>
    <row r="28" spans="1:7" x14ac:dyDescent="0.2">
      <c r="A28" s="11" t="s">
        <v>164</v>
      </c>
      <c r="B28" s="34">
        <v>52937216.889999993</v>
      </c>
      <c r="C28" s="34">
        <v>611670.19999999972</v>
      </c>
      <c r="D28" s="34">
        <v>53548887.090000011</v>
      </c>
      <c r="E28" s="34">
        <v>47739985.740000002</v>
      </c>
      <c r="F28" s="34">
        <v>47286291.930000015</v>
      </c>
      <c r="G28" s="34">
        <v>5808901.3499999978</v>
      </c>
    </row>
    <row r="29" spans="1:7" x14ac:dyDescent="0.2">
      <c r="A29" s="11" t="s">
        <v>165</v>
      </c>
      <c r="B29" s="34">
        <v>8027760.959999999</v>
      </c>
      <c r="C29" s="34">
        <v>-485411.83000000031</v>
      </c>
      <c r="D29" s="34">
        <v>7542349.129999999</v>
      </c>
      <c r="E29" s="34">
        <v>7094958.370000002</v>
      </c>
      <c r="F29" s="34">
        <v>6851785.5700000012</v>
      </c>
      <c r="G29" s="34">
        <v>447390.75999999983</v>
      </c>
    </row>
    <row r="30" spans="1:7" x14ac:dyDescent="0.2">
      <c r="A30" s="11" t="s">
        <v>166</v>
      </c>
      <c r="B30" s="34">
        <v>36038013.450000003</v>
      </c>
      <c r="C30" s="34">
        <v>-709011.48000000021</v>
      </c>
      <c r="D30" s="34">
        <v>35329001.969999984</v>
      </c>
      <c r="E30" s="34">
        <v>33331335.850000016</v>
      </c>
      <c r="F30" s="34">
        <v>32310274.100000016</v>
      </c>
      <c r="G30" s="34">
        <v>1997666.1199999992</v>
      </c>
    </row>
    <row r="31" spans="1:7" x14ac:dyDescent="0.2">
      <c r="A31" s="11" t="s">
        <v>167</v>
      </c>
      <c r="B31" s="34">
        <v>17811956.219999999</v>
      </c>
      <c r="C31" s="34">
        <v>44943414.219999999</v>
      </c>
      <c r="D31" s="34">
        <v>62755370.439999998</v>
      </c>
      <c r="E31" s="34">
        <v>56921908.00999999</v>
      </c>
      <c r="F31" s="34">
        <v>56732822.390000001</v>
      </c>
      <c r="G31" s="34">
        <v>5833462.4300000006</v>
      </c>
    </row>
    <row r="32" spans="1:7" x14ac:dyDescent="0.2">
      <c r="A32" s="11" t="s">
        <v>168</v>
      </c>
      <c r="B32" s="34">
        <v>804316339.48999977</v>
      </c>
      <c r="C32" s="34">
        <v>-82862932.74000001</v>
      </c>
      <c r="D32" s="34">
        <v>721453406.74999976</v>
      </c>
      <c r="E32" s="34">
        <v>694493652.87999952</v>
      </c>
      <c r="F32" s="34">
        <v>690932855.56999969</v>
      </c>
      <c r="G32" s="34">
        <v>26959753.870000016</v>
      </c>
    </row>
    <row r="33" spans="1:7" x14ac:dyDescent="0.2">
      <c r="A33" s="11" t="s">
        <v>169</v>
      </c>
      <c r="B33" s="34">
        <v>292749929.28999996</v>
      </c>
      <c r="C33" s="34">
        <v>-18095138.62999998</v>
      </c>
      <c r="D33" s="34">
        <v>274654790.65999991</v>
      </c>
      <c r="E33" s="34">
        <v>247774651.49999994</v>
      </c>
      <c r="F33" s="34">
        <v>245511363.11999992</v>
      </c>
      <c r="G33" s="34">
        <v>26880139.160000004</v>
      </c>
    </row>
    <row r="34" spans="1:7" x14ac:dyDescent="0.2">
      <c r="A34" s="11" t="s">
        <v>170</v>
      </c>
      <c r="B34" s="34">
        <v>43011070.759999998</v>
      </c>
      <c r="C34" s="34">
        <v>7878005.410000002</v>
      </c>
      <c r="D34" s="34">
        <v>50889076.170000002</v>
      </c>
      <c r="E34" s="34">
        <v>34004770.329999991</v>
      </c>
      <c r="F34" s="34">
        <v>33676610.469999991</v>
      </c>
      <c r="G34" s="34">
        <v>16884305.84</v>
      </c>
    </row>
    <row r="35" spans="1:7" x14ac:dyDescent="0.2">
      <c r="A35" s="11" t="s">
        <v>171</v>
      </c>
      <c r="B35" s="34">
        <v>49071504.129999995</v>
      </c>
      <c r="C35" s="34">
        <v>-3234725.0100000007</v>
      </c>
      <c r="D35" s="34">
        <v>45836779.119999997</v>
      </c>
      <c r="E35" s="34">
        <v>42195309.189999998</v>
      </c>
      <c r="F35" s="34">
        <v>40347348.169999987</v>
      </c>
      <c r="G35" s="34">
        <v>3641469.93</v>
      </c>
    </row>
    <row r="36" spans="1:7" x14ac:dyDescent="0.2">
      <c r="A36" s="11" t="s">
        <v>172</v>
      </c>
      <c r="B36" s="34">
        <v>26451156.84</v>
      </c>
      <c r="C36" s="34">
        <v>3148932.859999998</v>
      </c>
      <c r="D36" s="34">
        <v>29600089.699999996</v>
      </c>
      <c r="E36" s="34">
        <v>23585260.260000005</v>
      </c>
      <c r="F36" s="34">
        <v>22990137.840000004</v>
      </c>
      <c r="G36" s="34">
        <v>6014829.4399999995</v>
      </c>
    </row>
    <row r="37" spans="1:7" x14ac:dyDescent="0.2">
      <c r="A37" s="11" t="s">
        <v>173</v>
      </c>
      <c r="B37" s="34">
        <v>15336877.800000003</v>
      </c>
      <c r="C37" s="34">
        <v>-1716173.2200000002</v>
      </c>
      <c r="D37" s="34">
        <v>13620704.579999998</v>
      </c>
      <c r="E37" s="34">
        <v>13249758.859999999</v>
      </c>
      <c r="F37" s="34">
        <v>12723316.609999999</v>
      </c>
      <c r="G37" s="34">
        <v>370945.72000000009</v>
      </c>
    </row>
    <row r="38" spans="1:7" ht="20.399999999999999" x14ac:dyDescent="0.2">
      <c r="A38" s="11" t="s">
        <v>174</v>
      </c>
      <c r="B38" s="34">
        <v>74476087.530000001</v>
      </c>
      <c r="C38" s="34">
        <v>14290178.039999999</v>
      </c>
      <c r="D38" s="34">
        <v>88766265.570000023</v>
      </c>
      <c r="E38" s="34">
        <v>64338051.45000001</v>
      </c>
      <c r="F38" s="34">
        <v>62773308.210000016</v>
      </c>
      <c r="G38" s="34">
        <v>24428214.120000001</v>
      </c>
    </row>
    <row r="39" spans="1:7" x14ac:dyDescent="0.2">
      <c r="A39" s="11" t="s">
        <v>175</v>
      </c>
      <c r="B39" s="34">
        <v>4779296.3699999992</v>
      </c>
      <c r="C39" s="34">
        <v>-271923.34999999998</v>
      </c>
      <c r="D39" s="34">
        <v>4507373.0199999986</v>
      </c>
      <c r="E39" s="34">
        <v>4338181.7</v>
      </c>
      <c r="F39" s="34">
        <v>4301403.6999999993</v>
      </c>
      <c r="G39" s="34">
        <v>169191.31999999977</v>
      </c>
    </row>
    <row r="40" spans="1:7" x14ac:dyDescent="0.2">
      <c r="A40" s="11" t="s">
        <v>176</v>
      </c>
      <c r="B40" s="34">
        <v>34655818.139999993</v>
      </c>
      <c r="C40" s="34">
        <v>3123966.4799999995</v>
      </c>
      <c r="D40" s="34">
        <v>37779784.619999997</v>
      </c>
      <c r="E40" s="34">
        <v>28394796.849999994</v>
      </c>
      <c r="F40" s="34">
        <v>27495803.389999997</v>
      </c>
      <c r="G40" s="34">
        <v>9384987.7699999996</v>
      </c>
    </row>
    <row r="41" spans="1:7" x14ac:dyDescent="0.2">
      <c r="A41" s="11" t="s">
        <v>177</v>
      </c>
      <c r="B41" s="34">
        <v>78046545.209999979</v>
      </c>
      <c r="C41" s="34">
        <v>12839662.000000002</v>
      </c>
      <c r="D41" s="34">
        <v>90886207.209999979</v>
      </c>
      <c r="E41" s="34">
        <v>89924063.310000002</v>
      </c>
      <c r="F41" s="34">
        <v>89693508.700000003</v>
      </c>
      <c r="G41" s="34">
        <v>962143.89999999828</v>
      </c>
    </row>
    <row r="42" spans="1:7" x14ac:dyDescent="0.2">
      <c r="A42" s="11" t="s">
        <v>178</v>
      </c>
      <c r="B42" s="34">
        <v>89067691.450000018</v>
      </c>
      <c r="C42" s="34">
        <v>20797533.149999999</v>
      </c>
      <c r="D42" s="34">
        <v>109865224.59999999</v>
      </c>
      <c r="E42" s="34">
        <v>94894845.569999978</v>
      </c>
      <c r="F42" s="34">
        <v>92969714.379999965</v>
      </c>
      <c r="G42" s="34">
        <v>14970379.029999999</v>
      </c>
    </row>
    <row r="43" spans="1:7" x14ac:dyDescent="0.2">
      <c r="A43" s="11" t="s">
        <v>179</v>
      </c>
      <c r="B43" s="34">
        <v>38203878.979999989</v>
      </c>
      <c r="C43" s="34">
        <v>40139831</v>
      </c>
      <c r="D43" s="34">
        <v>78343709.979999989</v>
      </c>
      <c r="E43" s="34">
        <v>55175979.769999988</v>
      </c>
      <c r="F43" s="34">
        <v>54257511.649999984</v>
      </c>
      <c r="G43" s="34">
        <v>23167730.210000001</v>
      </c>
    </row>
    <row r="44" spans="1:7" x14ac:dyDescent="0.2">
      <c r="A44" s="11" t="s">
        <v>180</v>
      </c>
      <c r="B44" s="34">
        <v>6520060.2800000012</v>
      </c>
      <c r="C44" s="34">
        <v>90214.990000000107</v>
      </c>
      <c r="D44" s="34">
        <v>6610275.2700000005</v>
      </c>
      <c r="E44" s="34">
        <v>6149238.209999999</v>
      </c>
      <c r="F44" s="34">
        <v>6063517.6799999988</v>
      </c>
      <c r="G44" s="34">
        <v>461037.06000000017</v>
      </c>
    </row>
    <row r="45" spans="1:7" x14ac:dyDescent="0.2">
      <c r="A45" s="11" t="s">
        <v>181</v>
      </c>
      <c r="B45" s="34">
        <v>693250</v>
      </c>
      <c r="C45" s="34">
        <v>171683646.84</v>
      </c>
      <c r="D45" s="34">
        <v>172376896.84</v>
      </c>
      <c r="E45" s="34">
        <v>17934840.399999999</v>
      </c>
      <c r="F45" s="34">
        <v>17932582.789999999</v>
      </c>
      <c r="G45" s="34">
        <v>154442056.44</v>
      </c>
    </row>
    <row r="46" spans="1:7" x14ac:dyDescent="0.2">
      <c r="A46" s="11" t="s">
        <v>182</v>
      </c>
      <c r="B46" s="34">
        <v>2886808.03</v>
      </c>
      <c r="C46" s="34">
        <v>196982.36</v>
      </c>
      <c r="D46" s="34">
        <v>3083790.3899999997</v>
      </c>
      <c r="E46" s="34">
        <v>2593219.9099999997</v>
      </c>
      <c r="F46" s="34">
        <v>2593219.9099999997</v>
      </c>
      <c r="G46" s="34">
        <v>490570.47999999986</v>
      </c>
    </row>
    <row r="47" spans="1:7" x14ac:dyDescent="0.2">
      <c r="A47" s="11" t="s">
        <v>183</v>
      </c>
      <c r="B47" s="34">
        <v>81569542.88000001</v>
      </c>
      <c r="C47" s="34">
        <v>18384729.810000002</v>
      </c>
      <c r="D47" s="34">
        <v>99954272.690000027</v>
      </c>
      <c r="E47" s="34">
        <v>84299908.689999998</v>
      </c>
      <c r="F47" s="34">
        <v>83210585.909999982</v>
      </c>
      <c r="G47" s="34">
        <v>15654364</v>
      </c>
    </row>
    <row r="48" spans="1:7" x14ac:dyDescent="0.2">
      <c r="A48" s="11" t="s">
        <v>184</v>
      </c>
      <c r="B48" s="34">
        <v>57714097.909999982</v>
      </c>
      <c r="C48" s="34">
        <v>11595791.720000003</v>
      </c>
      <c r="D48" s="34">
        <v>69309889.629999995</v>
      </c>
      <c r="E48" s="34">
        <v>57986809.949999988</v>
      </c>
      <c r="F48" s="34">
        <v>55929583.469999999</v>
      </c>
      <c r="G48" s="34">
        <v>11323079.679999998</v>
      </c>
    </row>
    <row r="49" spans="1:7" x14ac:dyDescent="0.2">
      <c r="A49" s="11" t="s">
        <v>185</v>
      </c>
      <c r="B49" s="34">
        <v>83397019.969999999</v>
      </c>
      <c r="C49" s="34">
        <v>60305262.260000005</v>
      </c>
      <c r="D49" s="34">
        <v>143702282.23000002</v>
      </c>
      <c r="E49" s="34">
        <v>100976409.17999999</v>
      </c>
      <c r="F49" s="34">
        <v>100596220.49999997</v>
      </c>
      <c r="G49" s="34">
        <v>42725873.049999997</v>
      </c>
    </row>
    <row r="50" spans="1:7" x14ac:dyDescent="0.2">
      <c r="A50" s="11" t="s">
        <v>186</v>
      </c>
      <c r="B50" s="34">
        <v>30802085.359999999</v>
      </c>
      <c r="C50" s="34">
        <v>-5811209.2199999997</v>
      </c>
      <c r="D50" s="34">
        <v>24990876.140000001</v>
      </c>
      <c r="E50" s="34">
        <v>24259193.939999994</v>
      </c>
      <c r="F50" s="34">
        <v>23794565.759999998</v>
      </c>
      <c r="G50" s="34">
        <v>731682.19999999937</v>
      </c>
    </row>
    <row r="51" spans="1:7" x14ac:dyDescent="0.2">
      <c r="A51" s="11" t="s">
        <v>187</v>
      </c>
      <c r="B51" s="34">
        <v>46614177.150000006</v>
      </c>
      <c r="C51" s="34">
        <v>49701639.800000004</v>
      </c>
      <c r="D51" s="34">
        <v>96315816.950000018</v>
      </c>
      <c r="E51" s="34">
        <v>53600741.809999995</v>
      </c>
      <c r="F51" s="34">
        <v>52795529.810000002</v>
      </c>
      <c r="G51" s="34">
        <v>42715075.140000008</v>
      </c>
    </row>
    <row r="52" spans="1:7" x14ac:dyDescent="0.2">
      <c r="A52" s="11" t="s">
        <v>188</v>
      </c>
      <c r="B52" s="34">
        <v>84804099.840000004</v>
      </c>
      <c r="C52" s="34">
        <v>23684495.720000006</v>
      </c>
      <c r="D52" s="34">
        <v>108488595.56000005</v>
      </c>
      <c r="E52" s="34">
        <v>97548557.420000017</v>
      </c>
      <c r="F52" s="34">
        <v>96992631.200000018</v>
      </c>
      <c r="G52" s="34">
        <v>10940038.140000006</v>
      </c>
    </row>
    <row r="53" spans="1:7" x14ac:dyDescent="0.2">
      <c r="A53" s="11" t="s">
        <v>189</v>
      </c>
      <c r="B53" s="34">
        <v>111329128.46000001</v>
      </c>
      <c r="C53" s="34">
        <v>52057121.439999998</v>
      </c>
      <c r="D53" s="34">
        <v>163386249.90000001</v>
      </c>
      <c r="E53" s="34">
        <v>114381661.24999999</v>
      </c>
      <c r="F53" s="34">
        <v>112384805.44999999</v>
      </c>
      <c r="G53" s="34">
        <v>49004588.650000006</v>
      </c>
    </row>
    <row r="54" spans="1:7" x14ac:dyDescent="0.2">
      <c r="A54" s="11" t="s">
        <v>190</v>
      </c>
      <c r="B54" s="34">
        <v>607084179.37</v>
      </c>
      <c r="C54" s="34">
        <v>655986259.69999981</v>
      </c>
      <c r="D54" s="34">
        <v>1263070439.0699997</v>
      </c>
      <c r="E54" s="34">
        <v>790768244.74000084</v>
      </c>
      <c r="F54" s="34">
        <v>789189792.22000086</v>
      </c>
      <c r="G54" s="34">
        <v>472302194.3299998</v>
      </c>
    </row>
    <row r="55" spans="1:7" x14ac:dyDescent="0.2">
      <c r="A55" s="11" t="s">
        <v>191</v>
      </c>
      <c r="B55" s="34">
        <v>56682999.440000005</v>
      </c>
      <c r="C55" s="34">
        <v>5724303.3100000015</v>
      </c>
      <c r="D55" s="34">
        <v>62407302.75</v>
      </c>
      <c r="E55" s="34">
        <v>56531941.660000004</v>
      </c>
      <c r="F55" s="34">
        <v>55066435.63000001</v>
      </c>
      <c r="G55" s="34">
        <v>5875361.0900000008</v>
      </c>
    </row>
    <row r="56" spans="1:7" x14ac:dyDescent="0.2">
      <c r="A56" s="11" t="s">
        <v>192</v>
      </c>
      <c r="B56" s="34">
        <v>34662492.600000001</v>
      </c>
      <c r="C56" s="34">
        <v>-759385.55000000016</v>
      </c>
      <c r="D56" s="34">
        <v>33903107.049999997</v>
      </c>
      <c r="E56" s="34">
        <v>33368535.679999989</v>
      </c>
      <c r="F56" s="34">
        <v>32641230.509999998</v>
      </c>
      <c r="G56" s="34">
        <v>534571.37000000093</v>
      </c>
    </row>
    <row r="57" spans="1:7" x14ac:dyDescent="0.2">
      <c r="A57" s="11" t="s">
        <v>193</v>
      </c>
      <c r="B57" s="34">
        <v>0</v>
      </c>
      <c r="C57" s="34">
        <v>20000</v>
      </c>
      <c r="D57" s="34">
        <v>20000</v>
      </c>
      <c r="E57" s="34">
        <v>0</v>
      </c>
      <c r="F57" s="34">
        <v>0</v>
      </c>
      <c r="G57" s="34">
        <v>20000</v>
      </c>
    </row>
    <row r="58" spans="1:7" x14ac:dyDescent="0.2">
      <c r="A58" s="11" t="s">
        <v>194</v>
      </c>
      <c r="B58" s="34">
        <v>199027786.80000001</v>
      </c>
      <c r="C58" s="34">
        <v>-188556207.80000001</v>
      </c>
      <c r="D58" s="34">
        <v>10471579</v>
      </c>
      <c r="E58" s="34">
        <v>0</v>
      </c>
      <c r="F58" s="34">
        <v>0</v>
      </c>
      <c r="G58" s="34">
        <v>10471579</v>
      </c>
    </row>
    <row r="59" spans="1:7" x14ac:dyDescent="0.2">
      <c r="A59" s="11" t="s">
        <v>195</v>
      </c>
      <c r="B59" s="34">
        <v>136040861.19999999</v>
      </c>
      <c r="C59" s="34">
        <v>41261408.159999989</v>
      </c>
      <c r="D59" s="34">
        <v>177302269.36000001</v>
      </c>
      <c r="E59" s="34">
        <v>167365994.94000006</v>
      </c>
      <c r="F59" s="34">
        <v>167819171.95000005</v>
      </c>
      <c r="G59" s="34">
        <v>9936274.4199999943</v>
      </c>
    </row>
    <row r="60" spans="1:7" x14ac:dyDescent="0.2">
      <c r="A60" s="11" t="s">
        <v>196</v>
      </c>
      <c r="B60" s="34">
        <v>23915846.160000004</v>
      </c>
      <c r="C60" s="34">
        <v>42295620.710000001</v>
      </c>
      <c r="D60" s="34">
        <v>66211466.870000005</v>
      </c>
      <c r="E60" s="34">
        <v>56852873.54999999</v>
      </c>
      <c r="F60" s="34">
        <v>56700992.639999993</v>
      </c>
      <c r="G60" s="34">
        <v>9358593.3200000003</v>
      </c>
    </row>
    <row r="61" spans="1:7" x14ac:dyDescent="0.2">
      <c r="A61" s="11" t="s">
        <v>197</v>
      </c>
      <c r="B61" s="34">
        <v>10522369.82</v>
      </c>
      <c r="C61" s="34">
        <v>17012143.140000001</v>
      </c>
      <c r="D61" s="34">
        <v>27534512.960000001</v>
      </c>
      <c r="E61" s="34">
        <v>14527674.32</v>
      </c>
      <c r="F61" s="34">
        <v>14260649.700000001</v>
      </c>
      <c r="G61" s="34">
        <v>13006838.639999999</v>
      </c>
    </row>
    <row r="62" spans="1:7" x14ac:dyDescent="0.2">
      <c r="A62" s="11" t="s">
        <v>198</v>
      </c>
      <c r="B62" s="34">
        <v>4853047.1899999995</v>
      </c>
      <c r="C62" s="34">
        <v>2695726.74</v>
      </c>
      <c r="D62" s="34">
        <v>7548773.9299999997</v>
      </c>
      <c r="E62" s="34">
        <v>6347162.3299999991</v>
      </c>
      <c r="F62" s="34">
        <v>6322624.7699999996</v>
      </c>
      <c r="G62" s="34">
        <v>1201611.5999999999</v>
      </c>
    </row>
    <row r="63" spans="1:7" x14ac:dyDescent="0.2">
      <c r="A63" s="11" t="s">
        <v>199</v>
      </c>
      <c r="B63" s="34">
        <v>9168855.4199999999</v>
      </c>
      <c r="C63" s="34">
        <v>-1273530.4500000007</v>
      </c>
      <c r="D63" s="34">
        <v>7895324.9700000007</v>
      </c>
      <c r="E63" s="34">
        <v>7584719.1299999999</v>
      </c>
      <c r="F63" s="34">
        <v>7407384.3000000007</v>
      </c>
      <c r="G63" s="34">
        <v>310605.83999999973</v>
      </c>
    </row>
    <row r="64" spans="1:7" x14ac:dyDescent="0.2">
      <c r="A64" s="11" t="s">
        <v>200</v>
      </c>
      <c r="B64" s="34">
        <v>1247212.72</v>
      </c>
      <c r="C64" s="34">
        <v>748207.28</v>
      </c>
      <c r="D64" s="34">
        <v>1995420.0000000002</v>
      </c>
      <c r="E64" s="34">
        <v>1896615.0300000003</v>
      </c>
      <c r="F64" s="34">
        <v>1828765.87</v>
      </c>
      <c r="G64" s="34">
        <v>98804.970000000074</v>
      </c>
    </row>
    <row r="65" spans="1:7" x14ac:dyDescent="0.2">
      <c r="A65" s="11" t="s">
        <v>201</v>
      </c>
      <c r="B65" s="34">
        <v>26000761.920000002</v>
      </c>
      <c r="C65" s="34">
        <v>2291984.29</v>
      </c>
      <c r="D65" s="34">
        <v>28292746.210000001</v>
      </c>
      <c r="E65" s="34">
        <v>28292746.210000001</v>
      </c>
      <c r="F65" s="34">
        <v>28292746.210000001</v>
      </c>
      <c r="G65" s="34">
        <v>0</v>
      </c>
    </row>
    <row r="66" spans="1:7" x14ac:dyDescent="0.2">
      <c r="A66" s="11" t="s">
        <v>202</v>
      </c>
      <c r="B66" s="34">
        <v>48023308.079999998</v>
      </c>
      <c r="C66" s="34">
        <v>200000</v>
      </c>
      <c r="D66" s="34">
        <v>48223308.079999998</v>
      </c>
      <c r="E66" s="34">
        <v>48223307.960000001</v>
      </c>
      <c r="F66" s="34">
        <v>48223307.960000001</v>
      </c>
      <c r="G66" s="34">
        <v>0.11999999731779099</v>
      </c>
    </row>
    <row r="67" spans="1:7" x14ac:dyDescent="0.2">
      <c r="A67" s="11" t="s">
        <v>203</v>
      </c>
      <c r="B67" s="34">
        <v>21650006.539999999</v>
      </c>
      <c r="C67" s="34">
        <v>26785971.079999998</v>
      </c>
      <c r="D67" s="34">
        <v>48435977.620000005</v>
      </c>
      <c r="E67" s="34">
        <v>45317041.980000004</v>
      </c>
      <c r="F67" s="34">
        <v>45317041.980000004</v>
      </c>
      <c r="G67" s="34">
        <v>3118935.6399999969</v>
      </c>
    </row>
    <row r="68" spans="1:7" x14ac:dyDescent="0.2">
      <c r="A68" s="11" t="s">
        <v>204</v>
      </c>
      <c r="B68" s="34">
        <v>78337944.480000004</v>
      </c>
      <c r="C68" s="34">
        <v>26587503.739999995</v>
      </c>
      <c r="D68" s="34">
        <v>104925448.22</v>
      </c>
      <c r="E68" s="34">
        <v>104352355.86</v>
      </c>
      <c r="F68" s="34">
        <v>104352355.86</v>
      </c>
      <c r="G68" s="34">
        <v>573092.36</v>
      </c>
    </row>
    <row r="69" spans="1:7" x14ac:dyDescent="0.2">
      <c r="A69" s="11" t="s">
        <v>205</v>
      </c>
      <c r="B69" s="34">
        <v>15942169.439999999</v>
      </c>
      <c r="C69" s="34">
        <v>10000000</v>
      </c>
      <c r="D69" s="34">
        <v>25942169.439999998</v>
      </c>
      <c r="E69" s="34">
        <v>25942169.439999998</v>
      </c>
      <c r="F69" s="34">
        <v>25942169.439999998</v>
      </c>
      <c r="G69" s="34">
        <v>0</v>
      </c>
    </row>
    <row r="70" spans="1:7" x14ac:dyDescent="0.2">
      <c r="A70" s="11" t="s">
        <v>206</v>
      </c>
      <c r="B70" s="34">
        <v>0</v>
      </c>
      <c r="C70" s="34">
        <v>4500000</v>
      </c>
      <c r="D70" s="34">
        <v>4500000</v>
      </c>
      <c r="E70" s="34">
        <v>4500000</v>
      </c>
      <c r="F70" s="34">
        <v>4500000</v>
      </c>
      <c r="G70" s="34">
        <v>0</v>
      </c>
    </row>
    <row r="71" spans="1:7" x14ac:dyDescent="0.2">
      <c r="A71" s="11" t="s">
        <v>207</v>
      </c>
      <c r="B71" s="34">
        <v>52192955.039999999</v>
      </c>
      <c r="C71" s="34">
        <v>972639.09</v>
      </c>
      <c r="D71" s="34">
        <v>53165594.130000003</v>
      </c>
      <c r="E71" s="34">
        <v>52630642.630000003</v>
      </c>
      <c r="F71" s="34">
        <v>52630642.630000003</v>
      </c>
      <c r="G71" s="34">
        <v>534951.5</v>
      </c>
    </row>
    <row r="72" spans="1:7" x14ac:dyDescent="0.2">
      <c r="A72" s="11" t="s">
        <v>208</v>
      </c>
      <c r="B72" s="34">
        <v>41728568.640000001</v>
      </c>
      <c r="C72" s="34">
        <v>16289449.35</v>
      </c>
      <c r="D72" s="34">
        <v>58018017.990000002</v>
      </c>
      <c r="E72" s="34">
        <v>58018017.870000005</v>
      </c>
      <c r="F72" s="34">
        <v>58018017.870000005</v>
      </c>
      <c r="G72" s="34">
        <v>0.11999999731779099</v>
      </c>
    </row>
    <row r="73" spans="1:7" x14ac:dyDescent="0.2">
      <c r="A73" s="11" t="s">
        <v>209</v>
      </c>
      <c r="B73" s="34">
        <v>8260815.3200000003</v>
      </c>
      <c r="C73" s="34">
        <v>2650000</v>
      </c>
      <c r="D73" s="34">
        <v>10910815.32</v>
      </c>
      <c r="E73" s="34">
        <v>10910815.199999999</v>
      </c>
      <c r="F73" s="34">
        <v>10910815.199999999</v>
      </c>
      <c r="G73" s="34">
        <v>0.12000000011175871</v>
      </c>
    </row>
    <row r="74" spans="1:7" x14ac:dyDescent="0.2">
      <c r="A74" s="11" t="s">
        <v>210</v>
      </c>
      <c r="B74" s="34">
        <v>14780485.119999999</v>
      </c>
      <c r="C74" s="34">
        <v>1350000</v>
      </c>
      <c r="D74" s="34">
        <v>16130485.119999999</v>
      </c>
      <c r="E74" s="34">
        <v>15184140.579999998</v>
      </c>
      <c r="F74" s="34">
        <v>15184140.579999998</v>
      </c>
      <c r="G74" s="34">
        <v>946344.54</v>
      </c>
    </row>
    <row r="75" spans="1:7" x14ac:dyDescent="0.2">
      <c r="A75" s="11" t="s">
        <v>211</v>
      </c>
      <c r="B75" s="34">
        <v>3550777.08</v>
      </c>
      <c r="C75" s="34">
        <v>0</v>
      </c>
      <c r="D75" s="34">
        <v>3550777.08</v>
      </c>
      <c r="E75" s="34">
        <v>3550777.08</v>
      </c>
      <c r="F75" s="34">
        <v>3550777.08</v>
      </c>
      <c r="G75" s="34">
        <v>0</v>
      </c>
    </row>
    <row r="76" spans="1:7" x14ac:dyDescent="0.2">
      <c r="A76" s="11" t="s">
        <v>212</v>
      </c>
      <c r="B76" s="34">
        <v>10986418.439999999</v>
      </c>
      <c r="C76" s="34">
        <v>15026957.189999999</v>
      </c>
      <c r="D76" s="34">
        <v>26013375.630000003</v>
      </c>
      <c r="E76" s="34">
        <v>10384339.780000001</v>
      </c>
      <c r="F76" s="34">
        <v>10326527.979999997</v>
      </c>
      <c r="G76" s="34">
        <v>15629035.85</v>
      </c>
    </row>
    <row r="77" spans="1:7" x14ac:dyDescent="0.2">
      <c r="A77" s="11" t="s">
        <v>213</v>
      </c>
      <c r="B77" s="34">
        <v>15799888.48</v>
      </c>
      <c r="C77" s="34">
        <v>9996620.7899999991</v>
      </c>
      <c r="D77" s="34">
        <v>25796509.27</v>
      </c>
      <c r="E77" s="34">
        <v>25796509.27</v>
      </c>
      <c r="F77" s="34">
        <v>25796509.27</v>
      </c>
      <c r="G77" s="34">
        <v>0</v>
      </c>
    </row>
    <row r="78" spans="1:7" x14ac:dyDescent="0.2">
      <c r="A78" s="11" t="s">
        <v>214</v>
      </c>
      <c r="B78" s="34">
        <v>4947558.12</v>
      </c>
      <c r="C78" s="34">
        <v>1972863.0999999996</v>
      </c>
      <c r="D78" s="34">
        <v>6920421.2199999997</v>
      </c>
      <c r="E78" s="34">
        <v>6920421.1200000001</v>
      </c>
      <c r="F78" s="34">
        <v>6920421.1200000001</v>
      </c>
      <c r="G78" s="34">
        <v>9.999999962747097E-2</v>
      </c>
    </row>
    <row r="79" spans="1:7" x14ac:dyDescent="0.2">
      <c r="A79" s="11" t="s">
        <v>182</v>
      </c>
      <c r="B79" s="34">
        <v>5623547.8799999999</v>
      </c>
      <c r="C79" s="34">
        <v>-517615.51000000042</v>
      </c>
      <c r="D79" s="34">
        <v>5105932.370000001</v>
      </c>
      <c r="E79" s="34">
        <v>5004313.6100000003</v>
      </c>
      <c r="F79" s="34">
        <v>5052379.4099999992</v>
      </c>
      <c r="G79" s="34">
        <v>101618.75999999997</v>
      </c>
    </row>
    <row r="80" spans="1:7" x14ac:dyDescent="0.2">
      <c r="A80" s="11" t="s">
        <v>215</v>
      </c>
      <c r="B80" s="34">
        <v>3058568.28</v>
      </c>
      <c r="C80" s="34">
        <v>0</v>
      </c>
      <c r="D80" s="34">
        <v>3058568.28</v>
      </c>
      <c r="E80" s="34">
        <v>3058568.28</v>
      </c>
      <c r="F80" s="34">
        <v>3058568.28</v>
      </c>
      <c r="G80" s="34">
        <v>0</v>
      </c>
    </row>
    <row r="81" spans="1:7" x14ac:dyDescent="0.2">
      <c r="A81" s="11" t="s">
        <v>216</v>
      </c>
      <c r="B81" s="34">
        <v>12961299.32</v>
      </c>
      <c r="C81" s="34">
        <v>1781855.56</v>
      </c>
      <c r="D81" s="34">
        <v>14743154.880000001</v>
      </c>
      <c r="E81" s="34">
        <v>14743154.880000001</v>
      </c>
      <c r="F81" s="34">
        <v>14743154.880000001</v>
      </c>
      <c r="G81" s="34">
        <v>0</v>
      </c>
    </row>
    <row r="82" spans="1:7" x14ac:dyDescent="0.2">
      <c r="A82" s="11" t="s">
        <v>217</v>
      </c>
      <c r="B82" s="34">
        <v>10500000</v>
      </c>
      <c r="C82" s="34">
        <v>7003156.6699999999</v>
      </c>
      <c r="D82" s="34">
        <v>17503156.670000002</v>
      </c>
      <c r="E82" s="34">
        <v>15416056.109999999</v>
      </c>
      <c r="F82" s="34">
        <v>15284412.35</v>
      </c>
      <c r="G82" s="34">
        <v>2087100.5599999998</v>
      </c>
    </row>
    <row r="83" spans="1:7" x14ac:dyDescent="0.2">
      <c r="A83" s="12" t="s">
        <v>90</v>
      </c>
      <c r="B83" s="34"/>
      <c r="C83" s="34"/>
      <c r="D83" s="34"/>
      <c r="E83" s="34"/>
      <c r="F83" s="34"/>
      <c r="G83" s="34"/>
    </row>
    <row r="84" spans="1:7" x14ac:dyDescent="0.2">
      <c r="A84" s="11" t="s">
        <v>91</v>
      </c>
      <c r="B84" s="34">
        <f t="shared" ref="B84:G84" si="1">SUM(B85:B107)</f>
        <v>812595644.29999995</v>
      </c>
      <c r="C84" s="34">
        <f t="shared" si="1"/>
        <v>1521366561.6700001</v>
      </c>
      <c r="D84" s="34">
        <f t="shared" si="1"/>
        <v>2333962205.9700003</v>
      </c>
      <c r="E84" s="34">
        <f t="shared" si="1"/>
        <v>1528219985.0699999</v>
      </c>
      <c r="F84" s="34">
        <f t="shared" si="1"/>
        <v>1528569958.5599997</v>
      </c>
      <c r="G84" s="34">
        <f t="shared" si="1"/>
        <v>805742220.9000001</v>
      </c>
    </row>
    <row r="85" spans="1:7" x14ac:dyDescent="0.2">
      <c r="A85" s="11" t="s">
        <v>167</v>
      </c>
      <c r="B85" s="34">
        <v>0</v>
      </c>
      <c r="C85" s="34">
        <v>77364266.070000008</v>
      </c>
      <c r="D85" s="34">
        <v>77364266.070000008</v>
      </c>
      <c r="E85" s="34">
        <v>63585583.970000006</v>
      </c>
      <c r="F85" s="34">
        <v>63585583.970000006</v>
      </c>
      <c r="G85" s="34">
        <v>13778682.099999998</v>
      </c>
    </row>
    <row r="86" spans="1:7" x14ac:dyDescent="0.2">
      <c r="A86" s="11" t="s">
        <v>168</v>
      </c>
      <c r="B86" s="34">
        <v>0</v>
      </c>
      <c r="C86" s="34">
        <v>1342908</v>
      </c>
      <c r="D86" s="34">
        <v>1342908</v>
      </c>
      <c r="E86" s="34">
        <v>12214.8</v>
      </c>
      <c r="F86" s="34">
        <v>12214.8</v>
      </c>
      <c r="G86" s="34">
        <v>1330693.2</v>
      </c>
    </row>
    <row r="87" spans="1:7" x14ac:dyDescent="0.2">
      <c r="A87" s="11" t="s">
        <v>178</v>
      </c>
      <c r="B87" s="34">
        <v>4097348.52</v>
      </c>
      <c r="C87" s="34">
        <v>6527066.6099999994</v>
      </c>
      <c r="D87" s="34">
        <v>10624415.129999999</v>
      </c>
      <c r="E87" s="34">
        <v>5619783.8600000003</v>
      </c>
      <c r="F87" s="34">
        <v>5619783.8600000003</v>
      </c>
      <c r="G87" s="34">
        <v>5004631.2699999996</v>
      </c>
    </row>
    <row r="88" spans="1:7" x14ac:dyDescent="0.2">
      <c r="A88" s="11" t="s">
        <v>179</v>
      </c>
      <c r="B88" s="34">
        <v>6146022.7999999998</v>
      </c>
      <c r="C88" s="34">
        <v>175317607.19999999</v>
      </c>
      <c r="D88" s="34">
        <v>181463629.99999997</v>
      </c>
      <c r="E88" s="34">
        <v>72341709.020000011</v>
      </c>
      <c r="F88" s="34">
        <v>72350867.719999999</v>
      </c>
      <c r="G88" s="34">
        <v>109121920.97999999</v>
      </c>
    </row>
    <row r="89" spans="1:7" x14ac:dyDescent="0.2">
      <c r="A89" s="11" t="s">
        <v>181</v>
      </c>
      <c r="B89" s="34">
        <v>152596925.17000002</v>
      </c>
      <c r="C89" s="34">
        <v>305029142.31</v>
      </c>
      <c r="D89" s="34">
        <v>457626067.48000008</v>
      </c>
      <c r="E89" s="34">
        <v>367739679.41999996</v>
      </c>
      <c r="F89" s="34">
        <v>368513484.63</v>
      </c>
      <c r="G89" s="34">
        <v>89886388.060000032</v>
      </c>
    </row>
    <row r="90" spans="1:7" x14ac:dyDescent="0.2">
      <c r="A90" s="11" t="s">
        <v>183</v>
      </c>
      <c r="B90" s="34">
        <v>0</v>
      </c>
      <c r="C90" s="34">
        <v>22575595.559999999</v>
      </c>
      <c r="D90" s="34">
        <v>22575595.559999999</v>
      </c>
      <c r="E90" s="34">
        <v>15316067.720000001</v>
      </c>
      <c r="F90" s="34">
        <v>15316067.720000001</v>
      </c>
      <c r="G90" s="34">
        <v>7259527.8399999999</v>
      </c>
    </row>
    <row r="91" spans="1:7" x14ac:dyDescent="0.2">
      <c r="A91" s="11" t="s">
        <v>184</v>
      </c>
      <c r="B91" s="34">
        <v>0</v>
      </c>
      <c r="C91" s="34">
        <v>1650000</v>
      </c>
      <c r="D91" s="34">
        <v>1650000</v>
      </c>
      <c r="E91" s="34">
        <v>0</v>
      </c>
      <c r="F91" s="34">
        <v>0</v>
      </c>
      <c r="G91" s="34">
        <v>1650000</v>
      </c>
    </row>
    <row r="92" spans="1:7" x14ac:dyDescent="0.2">
      <c r="A92" s="11" t="s">
        <v>218</v>
      </c>
      <c r="B92" s="34">
        <v>20000000</v>
      </c>
      <c r="C92" s="34">
        <v>42907511.709999993</v>
      </c>
      <c r="D92" s="34">
        <v>62907511.709999993</v>
      </c>
      <c r="E92" s="34">
        <v>47083891.629999995</v>
      </c>
      <c r="F92" s="34">
        <v>47083891.629999995</v>
      </c>
      <c r="G92" s="34">
        <v>15823620.080000002</v>
      </c>
    </row>
    <row r="93" spans="1:7" x14ac:dyDescent="0.2">
      <c r="A93" s="11" t="s">
        <v>188</v>
      </c>
      <c r="B93" s="34">
        <v>41250000</v>
      </c>
      <c r="C93" s="34">
        <v>22774211.219999995</v>
      </c>
      <c r="D93" s="34">
        <v>64024211.219999999</v>
      </c>
      <c r="E93" s="34">
        <v>48573091.889999986</v>
      </c>
      <c r="F93" s="34">
        <v>47368091.889999986</v>
      </c>
      <c r="G93" s="34">
        <v>15451119.330000002</v>
      </c>
    </row>
    <row r="94" spans="1:7" x14ac:dyDescent="0.2">
      <c r="A94" s="11" t="s">
        <v>189</v>
      </c>
      <c r="B94" s="34">
        <v>0</v>
      </c>
      <c r="C94" s="34">
        <v>166928019.43000001</v>
      </c>
      <c r="D94" s="34">
        <v>166928019.43000001</v>
      </c>
      <c r="E94" s="34">
        <v>80280333.88000001</v>
      </c>
      <c r="F94" s="34">
        <v>80280333.88000001</v>
      </c>
      <c r="G94" s="34">
        <v>86647685.550000012</v>
      </c>
    </row>
    <row r="95" spans="1:7" x14ac:dyDescent="0.2">
      <c r="A95" s="11" t="s">
        <v>190</v>
      </c>
      <c r="B95" s="34">
        <v>25798152.780000001</v>
      </c>
      <c r="C95" s="34">
        <v>296119306.10000002</v>
      </c>
      <c r="D95" s="34">
        <v>321917458.88</v>
      </c>
      <c r="E95" s="34">
        <v>160241452.09999999</v>
      </c>
      <c r="F95" s="34">
        <v>158551888.58999997</v>
      </c>
      <c r="G95" s="34">
        <v>161676006.78</v>
      </c>
    </row>
    <row r="96" spans="1:7" x14ac:dyDescent="0.2">
      <c r="A96" s="11" t="s">
        <v>191</v>
      </c>
      <c r="B96" s="34">
        <v>0</v>
      </c>
      <c r="C96" s="34">
        <v>5000000</v>
      </c>
      <c r="D96" s="34">
        <v>5000000</v>
      </c>
      <c r="E96" s="34">
        <v>0</v>
      </c>
      <c r="F96" s="34">
        <v>0</v>
      </c>
      <c r="G96" s="34">
        <v>5000000</v>
      </c>
    </row>
    <row r="97" spans="1:7" x14ac:dyDescent="0.2">
      <c r="A97" s="11" t="s">
        <v>194</v>
      </c>
      <c r="B97" s="34">
        <v>103395000</v>
      </c>
      <c r="C97" s="34">
        <v>-90009756.680000007</v>
      </c>
      <c r="D97" s="34">
        <v>13385243.32</v>
      </c>
      <c r="E97" s="34">
        <v>0</v>
      </c>
      <c r="F97" s="34">
        <v>0</v>
      </c>
      <c r="G97" s="34">
        <v>13385243.32</v>
      </c>
    </row>
    <row r="98" spans="1:7" x14ac:dyDescent="0.2">
      <c r="A98" s="11" t="s">
        <v>219</v>
      </c>
      <c r="B98" s="34">
        <v>170182093.25</v>
      </c>
      <c r="C98" s="34">
        <v>0</v>
      </c>
      <c r="D98" s="34">
        <v>170182093.25</v>
      </c>
      <c r="E98" s="34">
        <v>168727643.75999999</v>
      </c>
      <c r="F98" s="34">
        <v>168727643.75999999</v>
      </c>
      <c r="G98" s="34">
        <v>1454449.4900000053</v>
      </c>
    </row>
    <row r="99" spans="1:7" x14ac:dyDescent="0.2">
      <c r="A99" s="11" t="s">
        <v>196</v>
      </c>
      <c r="B99" s="34">
        <v>0</v>
      </c>
      <c r="C99" s="34">
        <v>19544896.140000001</v>
      </c>
      <c r="D99" s="34">
        <v>19544896.140000001</v>
      </c>
      <c r="E99" s="34">
        <v>17417015.489999998</v>
      </c>
      <c r="F99" s="34">
        <v>17417015.489999998</v>
      </c>
      <c r="G99" s="34">
        <v>2127880.6500000013</v>
      </c>
    </row>
    <row r="100" spans="1:7" x14ac:dyDescent="0.2">
      <c r="A100" s="11" t="s">
        <v>202</v>
      </c>
      <c r="B100" s="34">
        <v>0</v>
      </c>
      <c r="C100" s="34">
        <v>1000000</v>
      </c>
      <c r="D100" s="34">
        <v>1000000</v>
      </c>
      <c r="E100" s="34">
        <v>999860.77</v>
      </c>
      <c r="F100" s="34">
        <v>999860.77</v>
      </c>
      <c r="G100" s="34">
        <v>139.22999999998137</v>
      </c>
    </row>
    <row r="101" spans="1:7" x14ac:dyDescent="0.2">
      <c r="A101" s="11" t="s">
        <v>203</v>
      </c>
      <c r="B101" s="34">
        <v>0</v>
      </c>
      <c r="C101" s="34">
        <v>17789289.280000001</v>
      </c>
      <c r="D101" s="34">
        <v>17789289.280000001</v>
      </c>
      <c r="E101" s="34">
        <v>9198414.2300000004</v>
      </c>
      <c r="F101" s="34">
        <v>9198414.2300000004</v>
      </c>
      <c r="G101" s="34">
        <v>8590875.0500000007</v>
      </c>
    </row>
    <row r="102" spans="1:7" x14ac:dyDescent="0.2">
      <c r="A102" s="11" t="s">
        <v>204</v>
      </c>
      <c r="B102" s="34">
        <v>2000000</v>
      </c>
      <c r="C102" s="34">
        <v>70.569999999999993</v>
      </c>
      <c r="D102" s="34">
        <v>2000070.57</v>
      </c>
      <c r="E102" s="34">
        <v>1999855.07</v>
      </c>
      <c r="F102" s="34">
        <v>1999855.07</v>
      </c>
      <c r="G102" s="34">
        <v>215.4999999999348</v>
      </c>
    </row>
    <row r="103" spans="1:7" x14ac:dyDescent="0.2">
      <c r="A103" s="11" t="s">
        <v>207</v>
      </c>
      <c r="B103" s="34">
        <v>6847870</v>
      </c>
      <c r="C103" s="34">
        <v>13312518.879999997</v>
      </c>
      <c r="D103" s="34">
        <v>20160388.880000003</v>
      </c>
      <c r="E103" s="34">
        <v>17664657.989999998</v>
      </c>
      <c r="F103" s="34">
        <v>17664657.989999998</v>
      </c>
      <c r="G103" s="34">
        <v>2495730.8899999997</v>
      </c>
    </row>
    <row r="104" spans="1:7" x14ac:dyDescent="0.2">
      <c r="A104" s="11" t="s">
        <v>208</v>
      </c>
      <c r="B104" s="34">
        <v>0</v>
      </c>
      <c r="C104" s="34">
        <v>27691973.440000001</v>
      </c>
      <c r="D104" s="34">
        <v>27691973.440000001</v>
      </c>
      <c r="E104" s="34">
        <v>27690214.350000001</v>
      </c>
      <c r="F104" s="34">
        <v>27690214.350000001</v>
      </c>
      <c r="G104" s="34">
        <v>1759.089999999851</v>
      </c>
    </row>
    <row r="105" spans="1:7" x14ac:dyDescent="0.2">
      <c r="A105" s="11" t="s">
        <v>210</v>
      </c>
      <c r="B105" s="34">
        <v>0</v>
      </c>
      <c r="C105" s="34">
        <v>7972500</v>
      </c>
      <c r="D105" s="34">
        <v>7972500</v>
      </c>
      <c r="E105" s="34">
        <v>4386478.12</v>
      </c>
      <c r="F105" s="34">
        <v>4386478.12</v>
      </c>
      <c r="G105" s="34">
        <v>3586021.88</v>
      </c>
    </row>
    <row r="106" spans="1:7" x14ac:dyDescent="0.2">
      <c r="A106" s="11" t="s">
        <v>212</v>
      </c>
      <c r="B106" s="34">
        <v>15070828.779999999</v>
      </c>
      <c r="C106" s="34">
        <v>410162621.80000001</v>
      </c>
      <c r="D106" s="34">
        <v>425233450.57999998</v>
      </c>
      <c r="E106" s="34">
        <v>163763896.78999999</v>
      </c>
      <c r="F106" s="34">
        <v>166225469.87999997</v>
      </c>
      <c r="G106" s="34">
        <v>261469553.78999996</v>
      </c>
    </row>
    <row r="107" spans="1:7" x14ac:dyDescent="0.2">
      <c r="A107" s="11" t="s">
        <v>216</v>
      </c>
      <c r="B107" s="34">
        <v>265211403</v>
      </c>
      <c r="C107" s="34">
        <v>-9633185.9699999876</v>
      </c>
      <c r="D107" s="34">
        <v>255578217.03000003</v>
      </c>
      <c r="E107" s="34">
        <v>255578140.21000001</v>
      </c>
      <c r="F107" s="34">
        <v>255578140.21000001</v>
      </c>
      <c r="G107" s="34">
        <v>76.820000000298023</v>
      </c>
    </row>
    <row r="108" spans="1:7" x14ac:dyDescent="0.2">
      <c r="A108" s="13"/>
      <c r="B108" s="34"/>
      <c r="C108" s="34"/>
      <c r="D108" s="34"/>
      <c r="E108" s="34"/>
      <c r="F108" s="34"/>
      <c r="G108" s="34"/>
    </row>
    <row r="109" spans="1:7" x14ac:dyDescent="0.2">
      <c r="A109" s="10" t="s">
        <v>83</v>
      </c>
      <c r="B109" s="33">
        <f t="shared" ref="B109:G109" si="2">B5+B84</f>
        <v>4748469096.2299995</v>
      </c>
      <c r="C109" s="33">
        <f t="shared" si="2"/>
        <v>2650252955.0099998</v>
      </c>
      <c r="D109" s="33">
        <f t="shared" si="2"/>
        <v>7398722051.2399998</v>
      </c>
      <c r="E109" s="33">
        <f t="shared" si="2"/>
        <v>5518288436.8800011</v>
      </c>
      <c r="F109" s="33">
        <f t="shared" si="2"/>
        <v>5485140316.4000006</v>
      </c>
      <c r="G109" s="33">
        <f t="shared" si="2"/>
        <v>1880433614.3600001</v>
      </c>
    </row>
    <row r="110" spans="1:7" x14ac:dyDescent="0.2">
      <c r="A110" s="14"/>
      <c r="B110" s="35"/>
      <c r="C110" s="35"/>
      <c r="D110" s="35"/>
      <c r="E110" s="35"/>
      <c r="F110" s="35"/>
      <c r="G110" s="35"/>
    </row>
    <row r="119" spans="1:5" x14ac:dyDescent="0.2">
      <c r="A119" s="42"/>
      <c r="C119" s="42"/>
      <c r="D119" s="42"/>
      <c r="E119" s="42"/>
    </row>
    <row r="120" spans="1:5" x14ac:dyDescent="0.2">
      <c r="A120" s="36" t="s">
        <v>221</v>
      </c>
      <c r="B120" s="36"/>
      <c r="C120" s="47" t="s">
        <v>222</v>
      </c>
      <c r="D120" s="47"/>
      <c r="E120" s="47"/>
    </row>
    <row r="121" spans="1:5" x14ac:dyDescent="0.2">
      <c r="A121" s="36" t="s">
        <v>223</v>
      </c>
      <c r="B121" s="36"/>
      <c r="C121" s="48" t="s">
        <v>224</v>
      </c>
      <c r="D121" s="48"/>
      <c r="E121" s="48"/>
    </row>
  </sheetData>
  <mergeCells count="4">
    <mergeCell ref="A1:G1"/>
    <mergeCell ref="B2:F2"/>
    <mergeCell ref="C120:E120"/>
    <mergeCell ref="C121:E12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Normal="100" workbookViewId="0">
      <selection sqref="A1:G1"/>
    </sheetView>
  </sheetViews>
  <sheetFormatPr baseColWidth="10" defaultColWidth="12" defaultRowHeight="10.199999999999999" x14ac:dyDescent="0.2"/>
  <cols>
    <col min="1" max="1" width="65.77734375" style="5" customWidth="1"/>
    <col min="2" max="2" width="14" style="5" bestFit="1" customWidth="1"/>
    <col min="3" max="3" width="14.33203125" style="5" bestFit="1" customWidth="1"/>
    <col min="4" max="6" width="14" style="5" bestFit="1" customWidth="1"/>
    <col min="7" max="7" width="15.44140625" style="5" bestFit="1" customWidth="1"/>
    <col min="8" max="16384" width="12" style="5"/>
  </cols>
  <sheetData>
    <row r="1" spans="1:7" ht="45.9" customHeight="1" x14ac:dyDescent="0.2">
      <c r="A1" s="43" t="s">
        <v>220</v>
      </c>
      <c r="B1" s="50"/>
      <c r="C1" s="50"/>
      <c r="D1" s="50"/>
      <c r="E1" s="50"/>
      <c r="F1" s="50"/>
      <c r="G1" s="51"/>
    </row>
    <row r="2" spans="1:7" ht="12" customHeight="1" x14ac:dyDescent="0.2">
      <c r="A2" s="15"/>
      <c r="B2" s="49" t="s">
        <v>0</v>
      </c>
      <c r="C2" s="49"/>
      <c r="D2" s="49"/>
      <c r="E2" s="49"/>
      <c r="F2" s="49"/>
      <c r="G2" s="6"/>
    </row>
    <row r="3" spans="1:7" ht="20.399999999999999" x14ac:dyDescent="0.2">
      <c r="A3" s="16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86</v>
      </c>
      <c r="G3" s="7" t="s">
        <v>7</v>
      </c>
    </row>
    <row r="4" spans="1:7" ht="5.0999999999999996" customHeight="1" x14ac:dyDescent="0.2">
      <c r="A4" s="8"/>
      <c r="B4" s="9"/>
      <c r="C4" s="9"/>
      <c r="D4" s="9"/>
      <c r="E4" s="9"/>
      <c r="F4" s="9"/>
      <c r="G4" s="9"/>
    </row>
    <row r="5" spans="1:7" x14ac:dyDescent="0.2">
      <c r="A5" s="17" t="s">
        <v>92</v>
      </c>
      <c r="B5" s="33">
        <f>B6+B16+B25+B36</f>
        <v>3935873451.9300003</v>
      </c>
      <c r="C5" s="33">
        <f t="shared" ref="C5:G5" si="0">C6+C16+C25+C36</f>
        <v>1128886393.3399997</v>
      </c>
      <c r="D5" s="33">
        <f t="shared" si="0"/>
        <v>5064759845.2700005</v>
      </c>
      <c r="E5" s="33">
        <f t="shared" si="0"/>
        <v>3990068451.8100028</v>
      </c>
      <c r="F5" s="33">
        <f t="shared" si="0"/>
        <v>3956570357.8400011</v>
      </c>
      <c r="G5" s="33">
        <f t="shared" si="0"/>
        <v>1074691393.4599993</v>
      </c>
    </row>
    <row r="6" spans="1:7" x14ac:dyDescent="0.2">
      <c r="A6" s="1" t="s">
        <v>93</v>
      </c>
      <c r="B6" s="33">
        <f>SUM(B7:B14)</f>
        <v>2315506523.8600006</v>
      </c>
      <c r="C6" s="33">
        <f t="shared" ref="C6:G6" si="1">SUM(C7:C14)</f>
        <v>-132502301.03999995</v>
      </c>
      <c r="D6" s="33">
        <f t="shared" si="1"/>
        <v>2183004222.8200002</v>
      </c>
      <c r="E6" s="33">
        <f t="shared" si="1"/>
        <v>1992142205.0300021</v>
      </c>
      <c r="F6" s="33">
        <f t="shared" si="1"/>
        <v>1971284889.0800011</v>
      </c>
      <c r="G6" s="33">
        <f t="shared" si="1"/>
        <v>190862017.78999981</v>
      </c>
    </row>
    <row r="7" spans="1:7" x14ac:dyDescent="0.2">
      <c r="A7" s="3" t="s">
        <v>94</v>
      </c>
      <c r="B7" s="34">
        <v>58443032.809999958</v>
      </c>
      <c r="C7" s="34">
        <v>6072386.8700000038</v>
      </c>
      <c r="D7" s="34">
        <v>64515419.68</v>
      </c>
      <c r="E7" s="34">
        <v>61346653.499999978</v>
      </c>
      <c r="F7" s="34">
        <v>60410678.299999967</v>
      </c>
      <c r="G7" s="34">
        <v>3168766.1799999992</v>
      </c>
    </row>
    <row r="8" spans="1:7" x14ac:dyDescent="0.2">
      <c r="A8" s="3" t="s">
        <v>95</v>
      </c>
      <c r="B8" s="34">
        <v>9168855.4199999999</v>
      </c>
      <c r="C8" s="34">
        <v>-1273530.4500000007</v>
      </c>
      <c r="D8" s="34">
        <v>7895324.9700000007</v>
      </c>
      <c r="E8" s="34">
        <v>7584719.1299999999</v>
      </c>
      <c r="F8" s="34">
        <v>7407384.3000000007</v>
      </c>
      <c r="G8" s="34">
        <v>310605.83999999973</v>
      </c>
    </row>
    <row r="9" spans="1:7" x14ac:dyDescent="0.2">
      <c r="A9" s="3" t="s">
        <v>96</v>
      </c>
      <c r="B9" s="34">
        <v>191663966.1500001</v>
      </c>
      <c r="C9" s="34">
        <v>7523439.2099999962</v>
      </c>
      <c r="D9" s="34">
        <v>199187405.35999998</v>
      </c>
      <c r="E9" s="34">
        <v>183045323.55999991</v>
      </c>
      <c r="F9" s="34">
        <v>179151676.18999997</v>
      </c>
      <c r="G9" s="34">
        <v>16142081.799999999</v>
      </c>
    </row>
    <row r="10" spans="1:7" x14ac:dyDescent="0.2">
      <c r="A10" s="3" t="s">
        <v>97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2">
      <c r="A11" s="3" t="s">
        <v>98</v>
      </c>
      <c r="B11" s="34">
        <v>271121574.38</v>
      </c>
      <c r="C11" s="34">
        <v>67269099.829999983</v>
      </c>
      <c r="D11" s="34">
        <v>338390674.20999998</v>
      </c>
      <c r="E11" s="34">
        <v>296000171.72000003</v>
      </c>
      <c r="F11" s="34">
        <v>294216794.4000001</v>
      </c>
      <c r="G11" s="34">
        <v>42390502.489999972</v>
      </c>
    </row>
    <row r="12" spans="1:7" x14ac:dyDescent="0.2">
      <c r="A12" s="3" t="s">
        <v>99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2">
      <c r="A13" s="3" t="s">
        <v>100</v>
      </c>
      <c r="B13" s="34">
        <v>1428170307.8400009</v>
      </c>
      <c r="C13" s="34">
        <v>-30649082.969999921</v>
      </c>
      <c r="D13" s="34">
        <v>1397521224.8700001</v>
      </c>
      <c r="E13" s="34">
        <v>1278307311.870002</v>
      </c>
      <c r="F13" s="34">
        <v>1265291729.710001</v>
      </c>
      <c r="G13" s="34">
        <v>119213912.99999987</v>
      </c>
    </row>
    <row r="14" spans="1:7" x14ac:dyDescent="0.2">
      <c r="A14" s="3" t="s">
        <v>101</v>
      </c>
      <c r="B14" s="34">
        <v>356938787.25999999</v>
      </c>
      <c r="C14" s="34">
        <v>-181444613.53</v>
      </c>
      <c r="D14" s="34">
        <v>175494173.73000011</v>
      </c>
      <c r="E14" s="34">
        <v>165858025.25000015</v>
      </c>
      <c r="F14" s="34">
        <v>164806626.18000001</v>
      </c>
      <c r="G14" s="34">
        <v>9636148.4799999911</v>
      </c>
    </row>
    <row r="15" spans="1:7" ht="5.0999999999999996" customHeight="1" x14ac:dyDescent="0.2">
      <c r="A15" s="1"/>
      <c r="B15" s="33"/>
      <c r="C15" s="33"/>
      <c r="D15" s="33"/>
      <c r="E15" s="33"/>
      <c r="F15" s="33"/>
      <c r="G15" s="33"/>
    </row>
    <row r="16" spans="1:7" x14ac:dyDescent="0.2">
      <c r="A16" s="1" t="s">
        <v>102</v>
      </c>
      <c r="B16" s="33">
        <f>SUM(B17:B23)</f>
        <v>1422335193.53</v>
      </c>
      <c r="C16" s="33">
        <f t="shared" ref="C16:F16" si="2">SUM(C17:C23)</f>
        <v>996973376.49999976</v>
      </c>
      <c r="D16" s="33">
        <f t="shared" si="2"/>
        <v>2419308570.0300002</v>
      </c>
      <c r="E16" s="33">
        <f t="shared" si="2"/>
        <v>1645502605.9700007</v>
      </c>
      <c r="F16" s="33">
        <f t="shared" si="2"/>
        <v>1636037781.5200005</v>
      </c>
      <c r="G16" s="33">
        <f t="shared" ref="G16:G62" si="3">D16-E16</f>
        <v>773805964.05999947</v>
      </c>
    </row>
    <row r="17" spans="1:7" x14ac:dyDescent="0.2">
      <c r="A17" s="3" t="s">
        <v>103</v>
      </c>
      <c r="B17" s="34">
        <v>150303943.52000004</v>
      </c>
      <c r="C17" s="34">
        <v>22524896.130000006</v>
      </c>
      <c r="D17" s="34">
        <v>172828839.65000007</v>
      </c>
      <c r="E17" s="34">
        <v>161173043.55000007</v>
      </c>
      <c r="F17" s="34">
        <v>159937877.96000007</v>
      </c>
      <c r="G17" s="34">
        <v>11655796.100000003</v>
      </c>
    </row>
    <row r="18" spans="1:7" x14ac:dyDescent="0.2">
      <c r="A18" s="3" t="s">
        <v>104</v>
      </c>
      <c r="B18" s="34">
        <v>835889405.27999985</v>
      </c>
      <c r="C18" s="34">
        <v>751136913.00999975</v>
      </c>
      <c r="D18" s="34">
        <v>1587026318.29</v>
      </c>
      <c r="E18" s="34">
        <v>926239048.74000061</v>
      </c>
      <c r="F18" s="34">
        <v>922436910.27000034</v>
      </c>
      <c r="G18" s="34">
        <v>660787269.54999971</v>
      </c>
    </row>
    <row r="19" spans="1:7" x14ac:dyDescent="0.2">
      <c r="A19" s="3" t="s">
        <v>105</v>
      </c>
      <c r="B19" s="34">
        <v>54410980.680000007</v>
      </c>
      <c r="C19" s="34">
        <v>5131588.1400000025</v>
      </c>
      <c r="D19" s="34">
        <v>59542568.82</v>
      </c>
      <c r="E19" s="34">
        <v>54257461.899999999</v>
      </c>
      <c r="F19" s="34">
        <v>52900603.540000007</v>
      </c>
      <c r="G19" s="34">
        <v>5285106.9200000009</v>
      </c>
    </row>
    <row r="20" spans="1:7" x14ac:dyDescent="0.2">
      <c r="A20" s="3" t="s">
        <v>106</v>
      </c>
      <c r="B20" s="34">
        <v>86034590.060000002</v>
      </c>
      <c r="C20" s="34">
        <v>76705417.61999999</v>
      </c>
      <c r="D20" s="34">
        <v>162740007.68000001</v>
      </c>
      <c r="E20" s="34">
        <v>156571917.48000002</v>
      </c>
      <c r="F20" s="34">
        <v>156571917.48000002</v>
      </c>
      <c r="G20" s="34">
        <v>6168090.1999999946</v>
      </c>
    </row>
    <row r="21" spans="1:7" x14ac:dyDescent="0.2">
      <c r="A21" s="3" t="s">
        <v>107</v>
      </c>
      <c r="B21" s="34">
        <v>65389911.050000004</v>
      </c>
      <c r="C21" s="34">
        <v>49169348.130000003</v>
      </c>
      <c r="D21" s="34">
        <v>114559259.18000002</v>
      </c>
      <c r="E21" s="34">
        <v>71517507.709999993</v>
      </c>
      <c r="F21" s="34">
        <v>70542009.280000001</v>
      </c>
      <c r="G21" s="34">
        <v>43041751.470000006</v>
      </c>
    </row>
    <row r="22" spans="1:7" x14ac:dyDescent="0.2">
      <c r="A22" s="3" t="s">
        <v>108</v>
      </c>
      <c r="B22" s="34">
        <v>3138240</v>
      </c>
      <c r="C22" s="34">
        <v>2972156.59</v>
      </c>
      <c r="D22" s="34">
        <v>6110396.5899999999</v>
      </c>
      <c r="E22" s="34">
        <v>5485813.5300000003</v>
      </c>
      <c r="F22" s="34">
        <v>5485813.5300000003</v>
      </c>
      <c r="G22" s="34">
        <v>624583.06000000006</v>
      </c>
    </row>
    <row r="23" spans="1:7" x14ac:dyDescent="0.2">
      <c r="A23" s="3" t="s">
        <v>109</v>
      </c>
      <c r="B23" s="34">
        <v>227168122.94</v>
      </c>
      <c r="C23" s="34">
        <v>89333056.879999995</v>
      </c>
      <c r="D23" s="34">
        <v>316501179.81999999</v>
      </c>
      <c r="E23" s="34">
        <v>270257813.06000006</v>
      </c>
      <c r="F23" s="34">
        <v>268162649.46000007</v>
      </c>
      <c r="G23" s="34">
        <v>46243366.760000005</v>
      </c>
    </row>
    <row r="24" spans="1:7" ht="5.0999999999999996" customHeight="1" x14ac:dyDescent="0.2">
      <c r="A24" s="1"/>
      <c r="B24" s="33"/>
      <c r="C24" s="33"/>
      <c r="D24" s="33"/>
      <c r="E24" s="33"/>
      <c r="F24" s="33"/>
      <c r="G24" s="33"/>
    </row>
    <row r="25" spans="1:7" x14ac:dyDescent="0.2">
      <c r="A25" s="1" t="s">
        <v>110</v>
      </c>
      <c r="B25" s="33">
        <f>SUM(B26:B34)</f>
        <v>198031734.54000002</v>
      </c>
      <c r="C25" s="33">
        <f t="shared" ref="C25:F25" si="4">SUM(C26:C34)</f>
        <v>264415317.87999997</v>
      </c>
      <c r="D25" s="33">
        <f t="shared" si="4"/>
        <v>462447052.42000008</v>
      </c>
      <c r="E25" s="33">
        <f t="shared" si="4"/>
        <v>352423640.81</v>
      </c>
      <c r="F25" s="33">
        <f t="shared" si="4"/>
        <v>349247687.24000001</v>
      </c>
      <c r="G25" s="33">
        <f t="shared" si="3"/>
        <v>110023411.61000007</v>
      </c>
    </row>
    <row r="26" spans="1:7" x14ac:dyDescent="0.2">
      <c r="A26" s="3" t="s">
        <v>111</v>
      </c>
      <c r="B26" s="34">
        <v>50469768.400000013</v>
      </c>
      <c r="C26" s="34">
        <v>46245690.099999987</v>
      </c>
      <c r="D26" s="34">
        <v>96715458.500000015</v>
      </c>
      <c r="E26" s="34">
        <v>81819050.850000009</v>
      </c>
      <c r="F26" s="34">
        <v>80974233.990000039</v>
      </c>
      <c r="G26" s="34">
        <v>14896407.649999999</v>
      </c>
    </row>
    <row r="27" spans="1:7" x14ac:dyDescent="0.2">
      <c r="A27" s="3" t="s">
        <v>112</v>
      </c>
      <c r="B27" s="34">
        <v>0</v>
      </c>
      <c r="C27" s="34">
        <v>8419434.5</v>
      </c>
      <c r="D27" s="34">
        <v>8419434.5</v>
      </c>
      <c r="E27" s="34">
        <v>7071359.5200000005</v>
      </c>
      <c r="F27" s="34">
        <v>6906359.5200000005</v>
      </c>
      <c r="G27" s="34">
        <v>1348074.98</v>
      </c>
    </row>
    <row r="28" spans="1:7" x14ac:dyDescent="0.2">
      <c r="A28" s="3" t="s">
        <v>113</v>
      </c>
      <c r="B28" s="34">
        <v>350000</v>
      </c>
      <c r="C28" s="34">
        <v>740830.63000000012</v>
      </c>
      <c r="D28" s="34">
        <v>1090830.6300000001</v>
      </c>
      <c r="E28" s="34">
        <v>1090292.46</v>
      </c>
      <c r="F28" s="34">
        <v>1090292.46</v>
      </c>
      <c r="G28" s="34">
        <v>538.17000000000735</v>
      </c>
    </row>
    <row r="29" spans="1:7" x14ac:dyDescent="0.2">
      <c r="A29" s="3" t="s">
        <v>114</v>
      </c>
      <c r="B29" s="34">
        <v>0</v>
      </c>
      <c r="C29" s="34">
        <v>36604511.729999997</v>
      </c>
      <c r="D29" s="34">
        <v>36604511.729999997</v>
      </c>
      <c r="E29" s="34">
        <v>25428408.449999999</v>
      </c>
      <c r="F29" s="34">
        <v>25428408.449999999</v>
      </c>
      <c r="G29" s="34">
        <v>11176103.279999997</v>
      </c>
    </row>
    <row r="30" spans="1:7" x14ac:dyDescent="0.2">
      <c r="A30" s="3" t="s">
        <v>115</v>
      </c>
      <c r="B30" s="34">
        <v>83787342.900000006</v>
      </c>
      <c r="C30" s="34">
        <v>87169981.659999967</v>
      </c>
      <c r="D30" s="34">
        <v>170957324.56000009</v>
      </c>
      <c r="E30" s="34">
        <v>131490048.78999998</v>
      </c>
      <c r="F30" s="34">
        <v>129493192.98999998</v>
      </c>
      <c r="G30" s="34">
        <v>39467275.769999996</v>
      </c>
    </row>
    <row r="31" spans="1:7" x14ac:dyDescent="0.2">
      <c r="A31" s="3" t="s">
        <v>116</v>
      </c>
      <c r="B31" s="34">
        <v>0</v>
      </c>
      <c r="C31" s="34">
        <v>10185000.360000001</v>
      </c>
      <c r="D31" s="34">
        <v>10185000.360000001</v>
      </c>
      <c r="E31" s="34">
        <v>4975286.74</v>
      </c>
      <c r="F31" s="34">
        <v>4975286.74</v>
      </c>
      <c r="G31" s="34">
        <v>5209713.620000001</v>
      </c>
    </row>
    <row r="32" spans="1:7" x14ac:dyDescent="0.2">
      <c r="A32" s="3" t="s">
        <v>117</v>
      </c>
      <c r="B32" s="34">
        <v>23966623.240000002</v>
      </c>
      <c r="C32" s="34">
        <v>44495620.710000001</v>
      </c>
      <c r="D32" s="34">
        <v>68462243.950000003</v>
      </c>
      <c r="E32" s="34">
        <v>59603650.629999988</v>
      </c>
      <c r="F32" s="34">
        <v>59451769.719999991</v>
      </c>
      <c r="G32" s="34">
        <v>8858593.3200000003</v>
      </c>
    </row>
    <row r="33" spans="1:7" x14ac:dyDescent="0.2">
      <c r="A33" s="3" t="s">
        <v>118</v>
      </c>
      <c r="B33" s="34">
        <v>39458000</v>
      </c>
      <c r="C33" s="34">
        <v>30554248.190000005</v>
      </c>
      <c r="D33" s="34">
        <v>70012248.189999998</v>
      </c>
      <c r="E33" s="34">
        <v>40945543.369999997</v>
      </c>
      <c r="F33" s="34">
        <v>40928143.369999997</v>
      </c>
      <c r="G33" s="34">
        <v>29066704.82</v>
      </c>
    </row>
    <row r="34" spans="1:7" x14ac:dyDescent="0.2">
      <c r="A34" s="3" t="s">
        <v>119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</row>
    <row r="35" spans="1:7" ht="5.0999999999999996" customHeight="1" x14ac:dyDescent="0.2">
      <c r="A35" s="1"/>
      <c r="B35" s="33"/>
      <c r="C35" s="33"/>
      <c r="D35" s="33"/>
      <c r="E35" s="33"/>
      <c r="F35" s="33"/>
      <c r="G35" s="33"/>
    </row>
    <row r="36" spans="1:7" x14ac:dyDescent="0.2">
      <c r="A36" s="17" t="s">
        <v>120</v>
      </c>
      <c r="B36" s="33">
        <f>SUM(B37:B40)</f>
        <v>0</v>
      </c>
      <c r="C36" s="33">
        <f t="shared" ref="C36:F36" si="5">SUM(C37:C40)</f>
        <v>0</v>
      </c>
      <c r="D36" s="33">
        <f t="shared" si="5"/>
        <v>0</v>
      </c>
      <c r="E36" s="33">
        <f t="shared" si="5"/>
        <v>0</v>
      </c>
      <c r="F36" s="33">
        <f t="shared" si="5"/>
        <v>0</v>
      </c>
      <c r="G36" s="33">
        <f t="shared" si="3"/>
        <v>0</v>
      </c>
    </row>
    <row r="37" spans="1:7" x14ac:dyDescent="0.2">
      <c r="A37" s="3" t="s">
        <v>121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</row>
    <row r="38" spans="1:7" ht="20.399999999999999" x14ac:dyDescent="0.2">
      <c r="A38" s="18" t="s">
        <v>122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</row>
    <row r="39" spans="1:7" x14ac:dyDescent="0.2">
      <c r="A39" s="3" t="s">
        <v>123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</row>
    <row r="40" spans="1:7" x14ac:dyDescent="0.2">
      <c r="A40" s="3" t="s">
        <v>124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</row>
    <row r="41" spans="1:7" ht="5.0999999999999996" customHeight="1" x14ac:dyDescent="0.2">
      <c r="A41" s="1"/>
      <c r="B41" s="33"/>
      <c r="C41" s="33"/>
      <c r="D41" s="33"/>
      <c r="E41" s="33"/>
      <c r="F41" s="33"/>
      <c r="G41" s="33"/>
    </row>
    <row r="42" spans="1:7" x14ac:dyDescent="0.2">
      <c r="A42" s="1" t="s">
        <v>125</v>
      </c>
      <c r="B42" s="33">
        <f>B43+B53+B62+B73</f>
        <v>812595644.30000007</v>
      </c>
      <c r="C42" s="33">
        <f t="shared" ref="C42:F42" si="6">C43+C53+C62+C73</f>
        <v>1521366561.6699998</v>
      </c>
      <c r="D42" s="33">
        <f t="shared" si="6"/>
        <v>2333962205.9699998</v>
      </c>
      <c r="E42" s="33">
        <f t="shared" si="6"/>
        <v>1528219985.0700002</v>
      </c>
      <c r="F42" s="33">
        <f t="shared" si="6"/>
        <v>1528569958.5600002</v>
      </c>
      <c r="G42" s="33">
        <f t="shared" si="3"/>
        <v>805742220.89999962</v>
      </c>
    </row>
    <row r="43" spans="1:7" x14ac:dyDescent="0.2">
      <c r="A43" s="1" t="s">
        <v>93</v>
      </c>
      <c r="B43" s="33">
        <f>SUM(B44:B51)</f>
        <v>107492348.52</v>
      </c>
      <c r="C43" s="33">
        <f t="shared" ref="C43:F43" si="7">SUM(C44:C51)</f>
        <v>4454237.7900000066</v>
      </c>
      <c r="D43" s="33">
        <f t="shared" si="7"/>
        <v>111946586.31</v>
      </c>
      <c r="E43" s="33">
        <f t="shared" si="7"/>
        <v>79501731.390000001</v>
      </c>
      <c r="F43" s="33">
        <f t="shared" si="7"/>
        <v>79501731.390000001</v>
      </c>
      <c r="G43" s="33">
        <f t="shared" si="3"/>
        <v>32444854.920000002</v>
      </c>
    </row>
    <row r="44" spans="1:7" x14ac:dyDescent="0.2">
      <c r="A44" s="3" t="s">
        <v>94</v>
      </c>
      <c r="B44" s="34">
        <v>0</v>
      </c>
      <c r="C44" s="34">
        <v>10152826.470000001</v>
      </c>
      <c r="D44" s="34">
        <v>10152826.470000001</v>
      </c>
      <c r="E44" s="34">
        <v>10152660.92</v>
      </c>
      <c r="F44" s="34">
        <v>10152660.92</v>
      </c>
      <c r="G44" s="34">
        <v>165.54999999981374</v>
      </c>
    </row>
    <row r="45" spans="1:7" x14ac:dyDescent="0.2">
      <c r="A45" s="3" t="s">
        <v>95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</row>
    <row r="46" spans="1:7" x14ac:dyDescent="0.2">
      <c r="A46" s="3" t="s">
        <v>96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</row>
    <row r="47" spans="1:7" x14ac:dyDescent="0.2">
      <c r="A47" s="3" t="s">
        <v>97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</row>
    <row r="48" spans="1:7" x14ac:dyDescent="0.2">
      <c r="A48" s="3" t="s">
        <v>98</v>
      </c>
      <c r="B48" s="34">
        <v>0</v>
      </c>
      <c r="C48" s="34">
        <v>7212063.6400000006</v>
      </c>
      <c r="D48" s="34">
        <v>7212063.6400000006</v>
      </c>
      <c r="E48" s="34">
        <v>143702.63999999998</v>
      </c>
      <c r="F48" s="34">
        <v>143702.63999999998</v>
      </c>
      <c r="G48" s="34">
        <v>7068361</v>
      </c>
    </row>
    <row r="49" spans="1:7" x14ac:dyDescent="0.2">
      <c r="A49" s="3" t="s">
        <v>99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</row>
    <row r="50" spans="1:7" x14ac:dyDescent="0.2">
      <c r="A50" s="3" t="s">
        <v>100</v>
      </c>
      <c r="B50" s="34">
        <v>0</v>
      </c>
      <c r="C50" s="34">
        <v>77364266.070000008</v>
      </c>
      <c r="D50" s="34">
        <v>77364266.070000008</v>
      </c>
      <c r="E50" s="34">
        <v>63585583.970000006</v>
      </c>
      <c r="F50" s="34">
        <v>63585583.970000006</v>
      </c>
      <c r="G50" s="34">
        <v>13778682.099999998</v>
      </c>
    </row>
    <row r="51" spans="1:7" x14ac:dyDescent="0.2">
      <c r="A51" s="3" t="s">
        <v>101</v>
      </c>
      <c r="B51" s="34">
        <v>107492348.52</v>
      </c>
      <c r="C51" s="34">
        <v>-90274918.390000001</v>
      </c>
      <c r="D51" s="34">
        <v>17217430.129999999</v>
      </c>
      <c r="E51" s="34">
        <v>5619783.8600000003</v>
      </c>
      <c r="F51" s="34">
        <v>5619783.8600000003</v>
      </c>
      <c r="G51" s="34">
        <v>11597646.27</v>
      </c>
    </row>
    <row r="52" spans="1:7" ht="5.0999999999999996" customHeight="1" x14ac:dyDescent="0.2">
      <c r="A52" s="1"/>
      <c r="B52" s="33"/>
      <c r="C52" s="33"/>
      <c r="D52" s="33"/>
      <c r="E52" s="33"/>
      <c r="F52" s="33"/>
      <c r="G52" s="33"/>
    </row>
    <row r="53" spans="1:7" x14ac:dyDescent="0.2">
      <c r="A53" s="1" t="s">
        <v>102</v>
      </c>
      <c r="B53" s="33">
        <f>SUM(B54:B60)</f>
        <v>482826339.04000002</v>
      </c>
      <c r="C53" s="33">
        <f t="shared" ref="C53:F53" si="8">SUM(C54:C60)</f>
        <v>1221626916.79</v>
      </c>
      <c r="D53" s="33">
        <f t="shared" si="8"/>
        <v>1704453255.8299999</v>
      </c>
      <c r="E53" s="33">
        <f t="shared" si="8"/>
        <v>1004091843.2</v>
      </c>
      <c r="F53" s="33">
        <f t="shared" si="8"/>
        <v>1006131380.2</v>
      </c>
      <c r="G53" s="33">
        <f t="shared" si="3"/>
        <v>700361412.62999988</v>
      </c>
    </row>
    <row r="54" spans="1:7" x14ac:dyDescent="0.2">
      <c r="A54" s="3" t="s">
        <v>103</v>
      </c>
      <c r="B54" s="34">
        <v>265211403</v>
      </c>
      <c r="C54" s="34">
        <v>332547135.03000003</v>
      </c>
      <c r="D54" s="34">
        <v>597758538.03000009</v>
      </c>
      <c r="E54" s="34">
        <v>359349586.69999999</v>
      </c>
      <c r="F54" s="34">
        <v>360573648.24000001</v>
      </c>
      <c r="G54" s="34">
        <v>238408951.32999998</v>
      </c>
    </row>
    <row r="55" spans="1:7" x14ac:dyDescent="0.2">
      <c r="A55" s="3" t="s">
        <v>104</v>
      </c>
      <c r="B55" s="34">
        <v>185614936.04000002</v>
      </c>
      <c r="C55" s="34">
        <v>531736916.37999988</v>
      </c>
      <c r="D55" s="34">
        <v>717351852.4199996</v>
      </c>
      <c r="E55" s="34">
        <v>367082399.77999991</v>
      </c>
      <c r="F55" s="34">
        <v>368025642.67999995</v>
      </c>
      <c r="G55" s="34">
        <v>350269452.63999987</v>
      </c>
    </row>
    <row r="56" spans="1:7" x14ac:dyDescent="0.2">
      <c r="A56" s="3" t="s">
        <v>105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</row>
    <row r="57" spans="1:7" x14ac:dyDescent="0.2">
      <c r="A57" s="3" t="s">
        <v>106</v>
      </c>
      <c r="B57" s="34">
        <v>0</v>
      </c>
      <c r="C57" s="34">
        <v>55981262.719999999</v>
      </c>
      <c r="D57" s="34">
        <v>55981262.719999999</v>
      </c>
      <c r="E57" s="34">
        <v>38984878.579999998</v>
      </c>
      <c r="F57" s="34">
        <v>38984878.579999998</v>
      </c>
      <c r="G57" s="34">
        <v>16996384.140000001</v>
      </c>
    </row>
    <row r="58" spans="1:7" x14ac:dyDescent="0.2">
      <c r="A58" s="3" t="s">
        <v>107</v>
      </c>
      <c r="B58" s="34">
        <v>20000000</v>
      </c>
      <c r="C58" s="34">
        <v>44279988.479999997</v>
      </c>
      <c r="D58" s="34">
        <v>64279988.479999997</v>
      </c>
      <c r="E58" s="34">
        <v>47125675.199999996</v>
      </c>
      <c r="F58" s="34">
        <v>47125675.199999996</v>
      </c>
      <c r="G58" s="34">
        <v>17154313.280000001</v>
      </c>
    </row>
    <row r="59" spans="1:7" x14ac:dyDescent="0.2">
      <c r="A59" s="3" t="s">
        <v>108</v>
      </c>
      <c r="B59" s="34">
        <v>2000000</v>
      </c>
      <c r="C59" s="34">
        <v>0</v>
      </c>
      <c r="D59" s="34">
        <v>2000000</v>
      </c>
      <c r="E59" s="34">
        <v>1999855.07</v>
      </c>
      <c r="F59" s="34">
        <v>1999855.07</v>
      </c>
      <c r="G59" s="34">
        <v>144.92999999993481</v>
      </c>
    </row>
    <row r="60" spans="1:7" x14ac:dyDescent="0.2">
      <c r="A60" s="3" t="s">
        <v>109</v>
      </c>
      <c r="B60" s="34">
        <v>10000000</v>
      </c>
      <c r="C60" s="34">
        <v>257081614.18000004</v>
      </c>
      <c r="D60" s="34">
        <v>267081614.18000004</v>
      </c>
      <c r="E60" s="34">
        <v>189549447.86999997</v>
      </c>
      <c r="F60" s="34">
        <v>189421680.42999995</v>
      </c>
      <c r="G60" s="34">
        <v>77532166.310000002</v>
      </c>
    </row>
    <row r="61" spans="1:7" ht="5.0999999999999996" customHeight="1" x14ac:dyDescent="0.2">
      <c r="A61" s="1"/>
      <c r="B61" s="33"/>
      <c r="C61" s="33"/>
      <c r="D61" s="33"/>
      <c r="E61" s="33"/>
      <c r="F61" s="33"/>
      <c r="G61" s="33"/>
    </row>
    <row r="62" spans="1:7" x14ac:dyDescent="0.2">
      <c r="A62" s="1" t="s">
        <v>110</v>
      </c>
      <c r="B62" s="33">
        <f>SUM(B63:B71)</f>
        <v>52094863.490000002</v>
      </c>
      <c r="C62" s="33">
        <f t="shared" ref="C62:F62" si="9">SUM(C63:C71)</f>
        <v>295285407.08999997</v>
      </c>
      <c r="D62" s="33">
        <f t="shared" si="9"/>
        <v>347380270.57999998</v>
      </c>
      <c r="E62" s="33">
        <f t="shared" si="9"/>
        <v>275898766.72000003</v>
      </c>
      <c r="F62" s="33">
        <f t="shared" si="9"/>
        <v>274209203.20999998</v>
      </c>
      <c r="G62" s="33">
        <f t="shared" si="3"/>
        <v>71481503.859999955</v>
      </c>
    </row>
    <row r="63" spans="1:7" x14ac:dyDescent="0.2">
      <c r="A63" s="3" t="s">
        <v>111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</row>
    <row r="64" spans="1:7" x14ac:dyDescent="0.2">
      <c r="A64" s="3" t="s">
        <v>112</v>
      </c>
      <c r="B64" s="34">
        <v>0</v>
      </c>
      <c r="C64" s="34">
        <v>3047700</v>
      </c>
      <c r="D64" s="34">
        <v>3047700</v>
      </c>
      <c r="E64" s="34">
        <v>3015300</v>
      </c>
      <c r="F64" s="34">
        <v>3015300</v>
      </c>
      <c r="G64" s="34">
        <v>32400</v>
      </c>
    </row>
    <row r="65" spans="1:7" x14ac:dyDescent="0.2">
      <c r="A65" s="3" t="s">
        <v>113</v>
      </c>
      <c r="B65" s="34">
        <v>52094863.490000002</v>
      </c>
      <c r="C65" s="34">
        <v>6181328.629999999</v>
      </c>
      <c r="D65" s="34">
        <v>58276192.120000005</v>
      </c>
      <c r="E65" s="34">
        <v>49182080.300000004</v>
      </c>
      <c r="F65" s="34">
        <v>49182080.300000004</v>
      </c>
      <c r="G65" s="34">
        <v>9094111.8199999984</v>
      </c>
    </row>
    <row r="66" spans="1:7" x14ac:dyDescent="0.2">
      <c r="A66" s="3" t="s">
        <v>114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</row>
    <row r="67" spans="1:7" x14ac:dyDescent="0.2">
      <c r="A67" s="3" t="s">
        <v>115</v>
      </c>
      <c r="B67" s="34">
        <v>0</v>
      </c>
      <c r="C67" s="34">
        <v>8901000</v>
      </c>
      <c r="D67" s="34">
        <v>8901000</v>
      </c>
      <c r="E67" s="34">
        <v>1968728.07</v>
      </c>
      <c r="F67" s="34">
        <v>1968728.07</v>
      </c>
      <c r="G67" s="34">
        <v>6932271.9299999997</v>
      </c>
    </row>
    <row r="68" spans="1:7" x14ac:dyDescent="0.2">
      <c r="A68" s="3" t="s">
        <v>116</v>
      </c>
      <c r="B68" s="34">
        <v>0</v>
      </c>
      <c r="C68" s="34">
        <v>257610482.31999999</v>
      </c>
      <c r="D68" s="34">
        <v>257610482.31999999</v>
      </c>
      <c r="E68" s="34">
        <v>204315642.86000001</v>
      </c>
      <c r="F68" s="34">
        <v>202626079.34999999</v>
      </c>
      <c r="G68" s="34">
        <v>53294839.460000008</v>
      </c>
    </row>
    <row r="69" spans="1:7" x14ac:dyDescent="0.2">
      <c r="A69" s="3" t="s">
        <v>117</v>
      </c>
      <c r="B69" s="34">
        <v>0</v>
      </c>
      <c r="C69" s="34">
        <v>19544896.140000001</v>
      </c>
      <c r="D69" s="34">
        <v>19544896.140000001</v>
      </c>
      <c r="E69" s="34">
        <v>17417015.489999998</v>
      </c>
      <c r="F69" s="34">
        <v>17417015.489999998</v>
      </c>
      <c r="G69" s="34">
        <v>2127880.6500000013</v>
      </c>
    </row>
    <row r="70" spans="1:7" x14ac:dyDescent="0.2">
      <c r="A70" s="3" t="s">
        <v>118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</row>
    <row r="71" spans="1:7" x14ac:dyDescent="0.2">
      <c r="A71" s="3" t="s">
        <v>119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</row>
    <row r="72" spans="1:7" ht="5.0999999999999996" customHeight="1" x14ac:dyDescent="0.2">
      <c r="A72" s="1"/>
      <c r="B72" s="33"/>
      <c r="C72" s="33"/>
      <c r="D72" s="33"/>
      <c r="E72" s="33"/>
      <c r="F72" s="33"/>
      <c r="G72" s="33"/>
    </row>
    <row r="73" spans="1:7" x14ac:dyDescent="0.2">
      <c r="A73" s="17" t="s">
        <v>120</v>
      </c>
      <c r="B73" s="33">
        <f>SUM(B74:B77)</f>
        <v>170182093.25</v>
      </c>
      <c r="C73" s="33">
        <f t="shared" ref="C73:F73" si="10">SUM(C74:C77)</f>
        <v>0</v>
      </c>
      <c r="D73" s="33">
        <f t="shared" si="10"/>
        <v>170182093.25</v>
      </c>
      <c r="E73" s="33">
        <f t="shared" si="10"/>
        <v>168727643.75999999</v>
      </c>
      <c r="F73" s="33">
        <f t="shared" si="10"/>
        <v>168727643.75999999</v>
      </c>
      <c r="G73" s="33">
        <f t="shared" ref="G73" si="11">D73-E73</f>
        <v>1454449.4900000095</v>
      </c>
    </row>
    <row r="74" spans="1:7" x14ac:dyDescent="0.2">
      <c r="A74" s="3" t="s">
        <v>121</v>
      </c>
      <c r="B74" s="34">
        <v>170182093.25</v>
      </c>
      <c r="C74" s="34">
        <v>0</v>
      </c>
      <c r="D74" s="34">
        <v>170182093.25</v>
      </c>
      <c r="E74" s="34">
        <v>168727643.75999999</v>
      </c>
      <c r="F74" s="34">
        <v>168727643.75999999</v>
      </c>
      <c r="G74" s="34">
        <v>1454449.4900000053</v>
      </c>
    </row>
    <row r="75" spans="1:7" ht="20.399999999999999" x14ac:dyDescent="0.2">
      <c r="A75" s="18" t="s">
        <v>122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</row>
    <row r="76" spans="1:7" x14ac:dyDescent="0.2">
      <c r="A76" s="3" t="s">
        <v>123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</row>
    <row r="77" spans="1:7" x14ac:dyDescent="0.2">
      <c r="A77" s="3" t="s">
        <v>124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</row>
    <row r="78" spans="1:7" ht="5.0999999999999996" customHeight="1" x14ac:dyDescent="0.2">
      <c r="A78" s="1"/>
      <c r="B78" s="33"/>
      <c r="C78" s="33"/>
      <c r="D78" s="33"/>
      <c r="E78" s="33"/>
      <c r="F78" s="33"/>
      <c r="G78" s="33"/>
    </row>
    <row r="79" spans="1:7" x14ac:dyDescent="0.2">
      <c r="A79" s="1" t="s">
        <v>83</v>
      </c>
      <c r="B79" s="33">
        <f>B5+B42</f>
        <v>4748469096.2300005</v>
      </c>
      <c r="C79" s="33">
        <f t="shared" ref="C79:G79" si="12">C5+C42</f>
        <v>2650252955.0099993</v>
      </c>
      <c r="D79" s="33">
        <f t="shared" si="12"/>
        <v>7398722051.2399998</v>
      </c>
      <c r="E79" s="33">
        <f t="shared" si="12"/>
        <v>5518288436.880003</v>
      </c>
      <c r="F79" s="33">
        <f t="shared" si="12"/>
        <v>5485140316.4000015</v>
      </c>
      <c r="G79" s="33">
        <f t="shared" si="12"/>
        <v>1880433614.3599989</v>
      </c>
    </row>
    <row r="80" spans="1:7" ht="5.0999999999999996" customHeight="1" x14ac:dyDescent="0.2">
      <c r="A80" s="19"/>
      <c r="B80" s="20"/>
      <c r="C80" s="20"/>
      <c r="D80" s="20"/>
      <c r="E80" s="20"/>
      <c r="F80" s="20"/>
      <c r="G80" s="20"/>
    </row>
    <row r="88" spans="1:5" x14ac:dyDescent="0.2">
      <c r="A88" s="42"/>
      <c r="C88" s="42"/>
      <c r="D88" s="42"/>
      <c r="E88" s="42"/>
    </row>
    <row r="89" spans="1:5" x14ac:dyDescent="0.2">
      <c r="A89" s="36" t="s">
        <v>221</v>
      </c>
      <c r="B89" s="36"/>
      <c r="C89" s="47" t="s">
        <v>222</v>
      </c>
      <c r="D89" s="47"/>
      <c r="E89" s="47"/>
    </row>
    <row r="90" spans="1:5" x14ac:dyDescent="0.2">
      <c r="A90" s="36" t="s">
        <v>223</v>
      </c>
      <c r="B90" s="36"/>
      <c r="C90" s="48" t="s">
        <v>224</v>
      </c>
      <c r="D90" s="48"/>
      <c r="E90" s="48"/>
    </row>
  </sheetData>
  <mergeCells count="4">
    <mergeCell ref="A1:G1"/>
    <mergeCell ref="B2:F2"/>
    <mergeCell ref="C89:E89"/>
    <mergeCell ref="C90:E9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zoomScaleNormal="100" workbookViewId="0">
      <selection activeCell="A15" sqref="A15"/>
    </sheetView>
  </sheetViews>
  <sheetFormatPr baseColWidth="10" defaultColWidth="12" defaultRowHeight="10.199999999999999" x14ac:dyDescent="0.2"/>
  <cols>
    <col min="1" max="1" width="56.77734375" style="5" customWidth="1"/>
    <col min="2" max="7" width="16.77734375" style="5" customWidth="1"/>
    <col min="8" max="16384" width="12" style="5"/>
  </cols>
  <sheetData>
    <row r="1" spans="1:7" ht="56.1" customHeight="1" x14ac:dyDescent="0.2">
      <c r="A1" s="52" t="s">
        <v>225</v>
      </c>
      <c r="B1" s="53"/>
      <c r="C1" s="53"/>
      <c r="D1" s="53"/>
      <c r="E1" s="53"/>
      <c r="F1" s="53"/>
      <c r="G1" s="54"/>
    </row>
    <row r="2" spans="1:7" x14ac:dyDescent="0.2">
      <c r="A2" s="15"/>
      <c r="B2" s="49" t="s">
        <v>0</v>
      </c>
      <c r="C2" s="49"/>
      <c r="D2" s="49"/>
      <c r="E2" s="49"/>
      <c r="F2" s="49"/>
      <c r="G2" s="6"/>
    </row>
    <row r="3" spans="1:7" ht="45.75" customHeight="1" x14ac:dyDescent="0.2">
      <c r="A3" s="21" t="s">
        <v>1</v>
      </c>
      <c r="B3" s="30" t="s">
        <v>2</v>
      </c>
      <c r="C3" s="30" t="s">
        <v>3</v>
      </c>
      <c r="D3" s="30" t="s">
        <v>4</v>
      </c>
      <c r="E3" s="30" t="s">
        <v>126</v>
      </c>
      <c r="F3" s="30" t="s">
        <v>86</v>
      </c>
      <c r="G3" s="22" t="s">
        <v>7</v>
      </c>
    </row>
    <row r="4" spans="1:7" x14ac:dyDescent="0.2">
      <c r="A4" s="23" t="s">
        <v>127</v>
      </c>
      <c r="B4" s="40">
        <f>B5+B6+B7+B10+B11+B14</f>
        <v>1571593424.52</v>
      </c>
      <c r="C4" s="40">
        <f t="shared" ref="C4:G4" si="0">C5+C6+C7+C10+C11+C14</f>
        <v>-204395803.19</v>
      </c>
      <c r="D4" s="40">
        <f t="shared" si="0"/>
        <v>1367197621.3299999</v>
      </c>
      <c r="E4" s="40">
        <f t="shared" si="0"/>
        <v>1342763266.3899999</v>
      </c>
      <c r="F4" s="40">
        <f t="shared" si="0"/>
        <v>1306644829.54</v>
      </c>
      <c r="G4" s="40">
        <f t="shared" si="0"/>
        <v>24434354.940000076</v>
      </c>
    </row>
    <row r="5" spans="1:7" x14ac:dyDescent="0.2">
      <c r="A5" s="24" t="s">
        <v>128</v>
      </c>
      <c r="B5" s="33">
        <v>838294244.15999997</v>
      </c>
      <c r="C5" s="33">
        <v>-6198021.6900000004</v>
      </c>
      <c r="D5" s="33">
        <v>832096222.47000003</v>
      </c>
      <c r="E5" s="33">
        <v>814227287.89999998</v>
      </c>
      <c r="F5" s="33">
        <v>793580843.5</v>
      </c>
      <c r="G5" s="33">
        <f>D5-E5</f>
        <v>17868934.570000052</v>
      </c>
    </row>
    <row r="6" spans="1:7" x14ac:dyDescent="0.2">
      <c r="A6" s="24" t="s">
        <v>129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f>D6-E6</f>
        <v>0</v>
      </c>
    </row>
    <row r="7" spans="1:7" x14ac:dyDescent="0.2">
      <c r="A7" s="24" t="s">
        <v>130</v>
      </c>
      <c r="B7" s="33">
        <f>SUM(B8:B9)</f>
        <v>42720020.520000003</v>
      </c>
      <c r="C7" s="33">
        <f t="shared" ref="C7:G7" si="1">SUM(C8:C9)</f>
        <v>-781389.1</v>
      </c>
      <c r="D7" s="33">
        <f t="shared" si="1"/>
        <v>41938631.420000002</v>
      </c>
      <c r="E7" s="33">
        <f t="shared" si="1"/>
        <v>41095794.340000004</v>
      </c>
      <c r="F7" s="33">
        <f t="shared" si="1"/>
        <v>39759772.900000006</v>
      </c>
      <c r="G7" s="33">
        <f t="shared" si="1"/>
        <v>842837.08000000194</v>
      </c>
    </row>
    <row r="8" spans="1:7" x14ac:dyDescent="0.2">
      <c r="A8" s="18" t="s">
        <v>131</v>
      </c>
      <c r="B8" s="34">
        <v>38875218.670000002</v>
      </c>
      <c r="C8" s="34">
        <v>-711064.08</v>
      </c>
      <c r="D8" s="34">
        <v>38164154.590000004</v>
      </c>
      <c r="E8" s="34">
        <v>37397172.850000001</v>
      </c>
      <c r="F8" s="34">
        <v>36181393.340000004</v>
      </c>
      <c r="G8" s="34">
        <f t="shared" ref="G8:G14" si="2">D8-E8</f>
        <v>766981.74000000209</v>
      </c>
    </row>
    <row r="9" spans="1:7" x14ac:dyDescent="0.2">
      <c r="A9" s="18" t="s">
        <v>132</v>
      </c>
      <c r="B9" s="34">
        <v>3844801.85</v>
      </c>
      <c r="C9" s="34">
        <v>-70325.02</v>
      </c>
      <c r="D9" s="34">
        <v>3774476.83</v>
      </c>
      <c r="E9" s="34">
        <v>3698621.49</v>
      </c>
      <c r="F9" s="34">
        <v>3578379.56</v>
      </c>
      <c r="G9" s="34">
        <f t="shared" si="2"/>
        <v>75855.339999999851</v>
      </c>
    </row>
    <row r="10" spans="1:7" x14ac:dyDescent="0.2">
      <c r="A10" s="24" t="s">
        <v>133</v>
      </c>
      <c r="B10" s="33">
        <v>690579159.84000003</v>
      </c>
      <c r="C10" s="33">
        <v>-197416392.40000001</v>
      </c>
      <c r="D10" s="33">
        <v>493162767.44</v>
      </c>
      <c r="E10" s="33">
        <v>487440184.14999998</v>
      </c>
      <c r="F10" s="33">
        <v>473304213.13999999</v>
      </c>
      <c r="G10" s="33">
        <f t="shared" si="2"/>
        <v>5722583.2900000215</v>
      </c>
    </row>
    <row r="11" spans="1:7" ht="20.399999999999999" x14ac:dyDescent="0.2">
      <c r="A11" s="24" t="s">
        <v>134</v>
      </c>
      <c r="B11" s="33">
        <f>SUM(B12:B13)</f>
        <v>0</v>
      </c>
      <c r="C11" s="33">
        <f t="shared" ref="C11:F11" si="3">SUM(C12:C13)</f>
        <v>0</v>
      </c>
      <c r="D11" s="33">
        <f t="shared" si="3"/>
        <v>0</v>
      </c>
      <c r="E11" s="33">
        <f t="shared" si="3"/>
        <v>0</v>
      </c>
      <c r="F11" s="33">
        <f t="shared" si="3"/>
        <v>0</v>
      </c>
      <c r="G11" s="33">
        <f t="shared" si="2"/>
        <v>0</v>
      </c>
    </row>
    <row r="12" spans="1:7" x14ac:dyDescent="0.2">
      <c r="A12" s="18" t="s">
        <v>135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f t="shared" si="2"/>
        <v>0</v>
      </c>
    </row>
    <row r="13" spans="1:7" x14ac:dyDescent="0.2">
      <c r="A13" s="18" t="s">
        <v>136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f t="shared" si="2"/>
        <v>0</v>
      </c>
    </row>
    <row r="14" spans="1:7" x14ac:dyDescent="0.2">
      <c r="A14" s="24" t="s">
        <v>137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3">
        <f t="shared" si="2"/>
        <v>0</v>
      </c>
    </row>
    <row r="15" spans="1:7" ht="5.0999999999999996" customHeight="1" x14ac:dyDescent="0.2">
      <c r="A15" s="24"/>
      <c r="B15" s="34"/>
      <c r="C15" s="34"/>
      <c r="D15" s="34"/>
      <c r="E15" s="34"/>
      <c r="F15" s="34"/>
      <c r="G15" s="34"/>
    </row>
    <row r="16" spans="1:7" x14ac:dyDescent="0.2">
      <c r="A16" s="12" t="s">
        <v>138</v>
      </c>
      <c r="B16" s="33">
        <f>B17+B18+B19+B22+B23+B26</f>
        <v>359700000</v>
      </c>
      <c r="C16" s="33">
        <f t="shared" ref="C16:G16" si="4">C17+C18+C19+C22+C23+C26</f>
        <v>21918705.829999998</v>
      </c>
      <c r="D16" s="33">
        <f t="shared" si="4"/>
        <v>381618705.82999998</v>
      </c>
      <c r="E16" s="33">
        <f t="shared" si="4"/>
        <v>381618705.82999998</v>
      </c>
      <c r="F16" s="33">
        <f t="shared" si="4"/>
        <v>381618705.82999998</v>
      </c>
      <c r="G16" s="33">
        <f t="shared" si="4"/>
        <v>0</v>
      </c>
    </row>
    <row r="17" spans="1:7" x14ac:dyDescent="0.2">
      <c r="A17" s="24" t="s">
        <v>128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3">
        <f t="shared" ref="G17:G26" si="5">D17-E17</f>
        <v>0</v>
      </c>
    </row>
    <row r="18" spans="1:7" x14ac:dyDescent="0.2">
      <c r="A18" s="24" t="s">
        <v>129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3">
        <f t="shared" si="5"/>
        <v>0</v>
      </c>
    </row>
    <row r="19" spans="1:7" x14ac:dyDescent="0.2">
      <c r="A19" s="24" t="s">
        <v>130</v>
      </c>
      <c r="B19" s="33">
        <f>SUM(B20:B21)</f>
        <v>0</v>
      </c>
      <c r="C19" s="33">
        <f t="shared" ref="C19:F19" si="6">SUM(C20:C21)</f>
        <v>0</v>
      </c>
      <c r="D19" s="33">
        <f t="shared" si="6"/>
        <v>0</v>
      </c>
      <c r="E19" s="33">
        <f t="shared" si="6"/>
        <v>0</v>
      </c>
      <c r="F19" s="33">
        <f t="shared" si="6"/>
        <v>0</v>
      </c>
      <c r="G19" s="33">
        <f t="shared" si="5"/>
        <v>0</v>
      </c>
    </row>
    <row r="20" spans="1:7" x14ac:dyDescent="0.2">
      <c r="A20" s="18" t="s">
        <v>131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f t="shared" si="5"/>
        <v>0</v>
      </c>
    </row>
    <row r="21" spans="1:7" x14ac:dyDescent="0.2">
      <c r="A21" s="18" t="s">
        <v>132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f t="shared" si="5"/>
        <v>0</v>
      </c>
    </row>
    <row r="22" spans="1:7" x14ac:dyDescent="0.2">
      <c r="A22" s="24" t="s">
        <v>133</v>
      </c>
      <c r="B22" s="33">
        <v>359700000</v>
      </c>
      <c r="C22" s="33">
        <v>21918705.829999998</v>
      </c>
      <c r="D22" s="33">
        <v>381618705.82999998</v>
      </c>
      <c r="E22" s="33">
        <v>381618705.82999998</v>
      </c>
      <c r="F22" s="33">
        <v>381618705.82999998</v>
      </c>
      <c r="G22" s="33">
        <f t="shared" si="5"/>
        <v>0</v>
      </c>
    </row>
    <row r="23" spans="1:7" ht="20.399999999999999" x14ac:dyDescent="0.2">
      <c r="A23" s="24" t="s">
        <v>134</v>
      </c>
      <c r="B23" s="33">
        <f>SUM(B24:B25)</f>
        <v>0</v>
      </c>
      <c r="C23" s="33">
        <f t="shared" ref="C23:F23" si="7">SUM(C24:C25)</f>
        <v>0</v>
      </c>
      <c r="D23" s="33">
        <f t="shared" si="7"/>
        <v>0</v>
      </c>
      <c r="E23" s="33">
        <f t="shared" si="7"/>
        <v>0</v>
      </c>
      <c r="F23" s="33">
        <f t="shared" si="7"/>
        <v>0</v>
      </c>
      <c r="G23" s="33">
        <f t="shared" si="5"/>
        <v>0</v>
      </c>
    </row>
    <row r="24" spans="1:7" x14ac:dyDescent="0.2">
      <c r="A24" s="18" t="s">
        <v>135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f t="shared" si="5"/>
        <v>0</v>
      </c>
    </row>
    <row r="25" spans="1:7" x14ac:dyDescent="0.2">
      <c r="A25" s="18" t="s">
        <v>136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f t="shared" si="5"/>
        <v>0</v>
      </c>
    </row>
    <row r="26" spans="1:7" x14ac:dyDescent="0.2">
      <c r="A26" s="24" t="s">
        <v>137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3">
        <f t="shared" si="5"/>
        <v>0</v>
      </c>
    </row>
    <row r="27" spans="1:7" x14ac:dyDescent="0.2">
      <c r="A27" s="12" t="s">
        <v>139</v>
      </c>
      <c r="B27" s="33">
        <f>B4+B16</f>
        <v>1931293424.52</v>
      </c>
      <c r="C27" s="33">
        <f t="shared" ref="C27:G27" si="8">C4+C16</f>
        <v>-182477097.36000001</v>
      </c>
      <c r="D27" s="33">
        <f t="shared" si="8"/>
        <v>1748816327.1599998</v>
      </c>
      <c r="E27" s="33">
        <f t="shared" si="8"/>
        <v>1724381972.2199998</v>
      </c>
      <c r="F27" s="33">
        <f t="shared" si="8"/>
        <v>1688263535.3699999</v>
      </c>
      <c r="G27" s="33">
        <f t="shared" si="8"/>
        <v>24434354.940000076</v>
      </c>
    </row>
    <row r="28" spans="1:7" ht="5.0999999999999996" customHeight="1" x14ac:dyDescent="0.2">
      <c r="A28" s="25"/>
      <c r="B28" s="35"/>
      <c r="C28" s="35"/>
      <c r="D28" s="35"/>
      <c r="E28" s="35"/>
      <c r="F28" s="35"/>
      <c r="G28" s="35"/>
    </row>
    <row r="33" spans="1:5" x14ac:dyDescent="0.2">
      <c r="A33" s="37" t="s">
        <v>221</v>
      </c>
      <c r="B33" s="37"/>
      <c r="C33" s="47" t="s">
        <v>222</v>
      </c>
      <c r="D33" s="47"/>
      <c r="E33" s="47"/>
    </row>
    <row r="34" spans="1:5" x14ac:dyDescent="0.2">
      <c r="A34" s="37" t="s">
        <v>223</v>
      </c>
      <c r="B34" s="37"/>
      <c r="C34" s="48" t="s">
        <v>224</v>
      </c>
      <c r="D34" s="48"/>
      <c r="E34" s="48"/>
    </row>
  </sheetData>
  <mergeCells count="4">
    <mergeCell ref="A1:G1"/>
    <mergeCell ref="B2:F2"/>
    <mergeCell ref="C33:E33"/>
    <mergeCell ref="C34:E34"/>
  </mergeCells>
  <pageMargins left="0.7" right="0.7" top="0.75" bottom="0.75" header="0.3" footer="0.3"/>
  <ignoredErrors>
    <ignoredError sqref="B7:F27" formulaRange="1"/>
    <ignoredError sqref="G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Hoja1</vt:lpstr>
      <vt:lpstr>F6a</vt:lpstr>
      <vt:lpstr>F6b</vt:lpstr>
      <vt:lpstr>F6c</vt:lpstr>
      <vt:lpstr>F6d</vt:lpstr>
      <vt:lpstr>'F6a'!Área_de_impresión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dcterms:created xsi:type="dcterms:W3CDTF">2017-01-11T17:22:36Z</dcterms:created>
  <dcterms:modified xsi:type="dcterms:W3CDTF">2018-07-30T17:38:10Z</dcterms:modified>
</cp:coreProperties>
</file>